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1" hidden="1">'2'!$A$11:$F$74</definedName>
    <definedName name="_xlnm._FilterDatabase" localSheetId="4" hidden="1">'5'!$A$11:$G$285</definedName>
    <definedName name="_xlnm._FilterDatabase" localSheetId="5" hidden="1">'6'!$A$11:$R$297</definedName>
  </definedNames>
  <calcPr fullCalcOnLoad="1"/>
</workbook>
</file>

<file path=xl/sharedStrings.xml><?xml version="1.0" encoding="utf-8"?>
<sst xmlns="http://schemas.openxmlformats.org/spreadsheetml/2006/main" count="3819" uniqueCount="1005">
  <si>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</si>
  <si>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</si>
  <si>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</si>
  <si>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</si>
  <si>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</si>
  <si>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</si>
  <si>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</si>
  <si>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</si>
  <si>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</si>
  <si>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</si>
  <si>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</si>
  <si>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</si>
  <si>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</si>
  <si>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</si>
  <si>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</si>
  <si>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    Оздоровление детей</t>
  </si>
  <si>
    <t xml:space="preserve">    Другие вопросы в области образования</t>
  </si>
  <si>
    <t xml:space="preserve">Свод  доходов местного бюджета на 2011 год </t>
  </si>
  <si>
    <t>Наименование показателя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</si>
  <si>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</si>
  <si>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</si>
  <si>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</si>
  <si>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</si>
  <si>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00010102010010000110</t>
  </si>
  <si>
    <t xml:space="preserve">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</si>
  <si>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00010102021010000110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</si>
  <si>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</si>
  <si>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</si>
  <si>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</si>
  <si>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00010500000000000000</t>
  </si>
  <si>
    <t xml:space="preserve">    НАЛОГИ НА СОВОКУПНЫЙ ДОХОД</t>
  </si>
  <si>
    <t>00010502000020000110</t>
  </si>
  <si>
    <t xml:space="preserve">      Единый налог на вмененный доход для отдельных видов деятельности</t>
  </si>
  <si>
    <t>00010503000010000110</t>
  </si>
  <si>
    <t xml:space="preserve">      Единый сельскохозяйственный налог</t>
  </si>
  <si>
    <t>00010800000000000000</t>
  </si>
  <si>
    <t>ГОСУДАРСТВЕННАЯ ПОШЛИНА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</si>
  <si>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</si>
  <si>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экзаменов на получение права на управление транспортными средствами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</si>
  <si>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</si>
  <si>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</si>
  <si>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00011105010100000120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</si>
  <si>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</si>
  <si>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Обеспечение деятельности подведомственных учреждений (пролеченные)</t>
  </si>
  <si>
    <t>048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</si>
  <si>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собственности(за исключением имущества муниципальных автономных учреждений)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</si>
  <si>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</si>
  <si>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</si>
  <si>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</si>
  <si>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</si>
  <si>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00011109045050004120</t>
  </si>
  <si>
    <t>Плата за пользование жилыми помещениями (плата за наем) муниципального жилищерно фонда муниципальных районов</t>
  </si>
  <si>
    <t>00011109045050010120</t>
  </si>
  <si>
    <t>00011200000000000000</t>
  </si>
  <si>
    <t xml:space="preserve">    ПЛАТЕЖИ ПРИ ПОЛЬЗОВАНИИ ПРИРОДНЫМИ РЕСУРСАМИ</t>
  </si>
  <si>
    <t>00011201000010000120</t>
  </si>
  <si>
    <t xml:space="preserve">      Плата за негативное воздействие на окружающую среду</t>
  </si>
  <si>
    <t>00011300000000000000</t>
  </si>
  <si>
    <t xml:space="preserve">    ДОХОДЫ ОТ ОКАЗАНИЯ ПЛАТНЫХ УСЛУГ И КОМПЕНСАЦИИ ЗАТРАТ ГОСУДАРСТВА</t>
  </si>
  <si>
    <t>00011303050050000130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</si>
  <si>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</si>
  <si>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00011303050050006130</t>
  </si>
  <si>
    <t>Плата за содержание детей в муниципальных дошкольных общеобразовательных учреждениях</t>
  </si>
  <si>
    <t>00011400000000000000</t>
  </si>
  <si>
    <t xml:space="preserve">    ДОХОДЫ ОТ ПРОДАЖИ МАТЕРИАЛЬНЫХ И НЕМАТЕРИАЛЬНЫХ АКТИВОВ</t>
  </si>
  <si>
    <t>00011402033050000410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</si>
  <si>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</si>
  <si>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>00011406014100000430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</si>
  <si>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</si>
  <si>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</si>
  <si>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</si>
  <si>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</si>
  <si>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1 14 02032 05 0000 440</t>
  </si>
  <si>
    <t>Доходы от реализации имущества,находяще 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</si>
  <si>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1 14 02033 05 0001 410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</si>
  <si>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</si>
  <si>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1 14 02033 05 0002 410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</si>
  <si>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</si>
  <si>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</si>
  <si>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</si>
  <si>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</si>
  <si>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</si>
  <si>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муниципального района</t>
  </si>
  <si>
    <t>1 08 07150 01 1000 110</t>
  </si>
  <si>
    <t>Прочие субсидии бюджетам муниципальных районов</t>
  </si>
  <si>
    <t>Субвенции  бюджетам муниципальных районов на выполнение передаваемых полномочий субъектов РФ</t>
  </si>
  <si>
    <t>Прочие межбюджетные трансферты, передаваемые бюджетам муниципальных районов</t>
  </si>
  <si>
    <t>Государственная пошлина за выдачу разрешения на установку рекламной конструкции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</si>
  <si>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</si>
  <si>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</si>
  <si>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</si>
  <si>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</si>
  <si>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</si>
  <si>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</si>
  <si>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</si>
  <si>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</si>
  <si>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</si>
  <si>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</si>
  <si>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1 09 07050 05 0000 151</t>
  </si>
  <si>
    <t>0804</t>
  </si>
  <si>
    <t>Наименование главного администратора доходов местного бюджета или дохода местного бюджета</t>
  </si>
  <si>
    <t>контр</t>
  </si>
  <si>
    <t>Субсидии на приобретение мероприятий по информатизации муниципальных образований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</si>
  <si>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</si>
  <si>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</si>
  <si>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</si>
  <si>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</si>
  <si>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</si>
  <si>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</si>
  <si>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</si>
  <si>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</si>
  <si>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</si>
  <si>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</si>
  <si>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    Субвенции бюджетам муниципальных районов на выполнение передаваемых полномочий субъектов РФ, в том числе:</t>
  </si>
  <si>
    <t>00020203999050000151</t>
  </si>
  <si>
    <t xml:space="preserve">      Прочие субвенции бюджетам муниципальных районов, в том числе: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</si>
  <si>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расзодов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</si>
  <si>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</si>
  <si>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>ИНЫЕ МЕЖБЮДЖЕТНЫЕ ТРАНСФЕРТЫ</t>
  </si>
  <si>
    <t>00020204999050000151</t>
  </si>
  <si>
    <t xml:space="preserve">      Прочие межбюджетные трансферты, передаваемые бюджетам муниципальных районов, в том числе:</t>
  </si>
  <si>
    <t>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</si>
  <si>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ИТОГО ДОХОДОВ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</si>
  <si>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</si>
  <si>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 xml:space="preserve">2 02 03002 05 0000 151 </t>
  </si>
  <si>
    <t>Субвенции на осуществление государственного полномочия РФ по подготовке к проведению Всероссийской переписи населения</t>
  </si>
  <si>
    <t>2 02 04025 05 0000 151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</si>
  <si>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</si>
  <si>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</si>
  <si>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</si>
  <si>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</si>
  <si>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</si>
  <si>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</si>
  <si>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</si>
  <si>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</si>
  <si>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</si>
  <si>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</si>
  <si>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</si>
  <si>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Субсидии 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</si>
  <si>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2 02 03021 05 0000 151</t>
  </si>
  <si>
    <t>Субвенции бюджетам муниципальных районов на ежемесячное денежное  вознаграждение за классное руководство</t>
  </si>
  <si>
    <t>5210205</t>
  </si>
  <si>
    <t xml:space="preserve">2 02 03001 05 0000 151 </t>
  </si>
  <si>
    <t>5220400</t>
  </si>
  <si>
    <t>5220900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</si>
  <si>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</si>
  <si>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</si>
  <si>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</si>
  <si>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</si>
  <si>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</si>
  <si>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</si>
  <si>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</si>
  <si>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</si>
  <si>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</si>
  <si>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</si>
  <si>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</si>
  <si>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3400300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</si>
  <si>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</si>
  <si>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</si>
  <si>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</si>
  <si>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</si>
  <si>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</si>
  <si>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</si>
  <si>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</si>
  <si>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</si>
  <si>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</si>
  <si>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</si>
  <si>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</si>
  <si>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Предоставление гражданам субсидий на оплату жилого помещения и коммунальных услуг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</si>
  <si>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</si>
  <si>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24</t>
  </si>
  <si>
    <t>25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</si>
  <si>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</si>
  <si>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26</t>
  </si>
  <si>
    <t>27</t>
  </si>
  <si>
    <t>Безвозмездные поступления от нерезидентов в бюджеты муниципальных районов</t>
  </si>
  <si>
    <t>28</t>
  </si>
  <si>
    <t>Безвозмездные поступления от других бюджетов бюджетной системы Российской Федерации, зачисляемые в бюджеты муниципальных районов</t>
  </si>
  <si>
    <t>29</t>
  </si>
  <si>
    <t>В ЧАСТИ БЕЗВОЗМЕЗДНЫХ ПОСТУПЛЕНИЙ ОТ ГОСУДАРСТВЕННЫХ (МУНИЦИПАЛЬНЫХ) И НЕГОСУДАРСТВЕННЫХ ОРГАНИЗАЦИЙ</t>
  </si>
  <si>
    <t>30</t>
  </si>
  <si>
    <t>Безвозмездные поступления от государственных (муниципальных) организаций в бюджеты муниципальных районов</t>
  </si>
  <si>
    <t>31</t>
  </si>
  <si>
    <t>Безвозмездные поступления от негосударственных организаций в бюджеты муниципальных районов</t>
  </si>
  <si>
    <t>32</t>
  </si>
  <si>
    <t>33</t>
  </si>
  <si>
    <t>Прочие безвозмездные поступления в  бюджеты муниципальных районов</t>
  </si>
  <si>
    <t>34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</si>
  <si>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</si>
  <si>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</si>
  <si>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</si>
  <si>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1 11 05035 05 0001 120</t>
  </si>
  <si>
    <t>1 11 05035 05 0004 120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</si>
  <si>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</si>
  <si>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</si>
  <si>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</si>
  <si>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</si>
  <si>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</si>
  <si>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</si>
  <si>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</si>
  <si>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</si>
  <si>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</si>
  <si>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</si>
  <si>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</si>
  <si>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</si>
  <si>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2 02 02077 05 0000 151</t>
  </si>
  <si>
    <t>1 08 04020 01 1000 110</t>
  </si>
  <si>
    <t xml:space="preserve"> Бюджет муниципального района, в процентах</t>
  </si>
  <si>
    <t>Бюджеты поселений, в процентах</t>
  </si>
  <si>
    <t>Земельный налог,  взимаемый на межселенных территориях</t>
  </si>
  <si>
    <t>Налог на имущество физических лиц, взимаемый на межселенных территориях</t>
  </si>
  <si>
    <t xml:space="preserve">Налог на доходы физических лиц </t>
  </si>
  <si>
    <t>Единый налог на вменненый доход для отдельных видов деятельности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</si>
  <si>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</si>
  <si>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1 16 30000 01 0000 140</t>
  </si>
  <si>
    <t>Денежные взыскания (штрафы) за административные правонарушения в области дорожного движения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</si>
  <si>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</si>
  <si>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</si>
  <si>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Кредиты кредитных организаций в валюте Российской Федерации</t>
  </si>
  <si>
    <t>Субвенции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</si>
  <si>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Прочие субвенции бюджетам муниципальных районов</t>
  </si>
  <si>
    <t>Приложение 5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</si>
  <si>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</si>
  <si>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Субсидии местным бюджетам на проведение мероприятий по обеспечению жильем граждан РФ, проживающих в сельской местности</t>
  </si>
  <si>
    <t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</si>
  <si>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СО по предоставлению гражданам субсидий на оплату жилого помещения и коммунальных услуг</t>
  </si>
  <si>
    <t>188</t>
  </si>
  <si>
    <t>Приложение 3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</si>
  <si>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</si>
  <si>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</si>
  <si>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</si>
  <si>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</si>
  <si>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</si>
  <si>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</si>
  <si>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</si>
  <si>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</si>
  <si>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</si>
  <si>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</si>
  <si>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</si>
  <si>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</si>
  <si>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</si>
  <si>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</si>
  <si>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</si>
  <si>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</si>
  <si>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23</t>
  </si>
  <si>
    <t>Приложение 9</t>
  </si>
  <si>
    <t>Сумма, тысяч рублей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</si>
  <si>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</si>
  <si>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</si>
  <si>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муниципальных гарантий Камышловского муниципального района</t>
  </si>
  <si>
    <t>2 02 02008 05 0000 151</t>
  </si>
  <si>
    <t>Субсидия бюджетам муниципальных районов на обеспечение жильем молодых семей</t>
  </si>
  <si>
    <t>5210302</t>
  </si>
  <si>
    <t>022</t>
  </si>
  <si>
    <t>5210300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</si>
  <si>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</si>
  <si>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</si>
  <si>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1 11 05010  10 0000 120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</si>
  <si>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</si>
  <si>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0113</t>
  </si>
  <si>
    <t>0909</t>
  </si>
  <si>
    <t>1105</t>
  </si>
  <si>
    <t>Администрация муниципального образования Камышловский муниципальный район (ИНН 6644001290, КПП 661301001, г.Камышлов, ул.Свердлова, 41 ОКАТО 65223805000)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</si>
  <si>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</si>
  <si>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</si>
  <si>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</si>
  <si>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</si>
  <si>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</si>
  <si>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</si>
  <si>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</si>
  <si>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</si>
  <si>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</si>
  <si>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</si>
  <si>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</si>
  <si>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</si>
  <si>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</si>
  <si>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Раздел 1. Перечень подлежащих предоставлению муниципальных гарантий в 2011 году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</si>
  <si>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2011 году</t>
  </si>
  <si>
    <t xml:space="preserve">Распределение дотаций из местного бюджета на выравнивание бюджетной обеспеченности поселений на 2011 год </t>
  </si>
  <si>
    <t>Дотации на выравнивание бюджетной обеспеченности поселений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</si>
  <si>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</si>
  <si>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</si>
  <si>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</si>
  <si>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</si>
  <si>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>00011105035050000120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</si>
  <si>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  </r>
    <r>
      <rPr>
        <sz val="10"/>
        <rFont val="Arial Cyr"/>
        <family val="0"/>
      </rPr>
      <t>из них:</t>
    </r>
  </si>
  <si>
    <t>00011105035050001120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</si>
  <si>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</si>
  <si>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</si>
  <si>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</si>
  <si>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</si>
  <si>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</si>
  <si>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</si>
  <si>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</si>
  <si>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</si>
  <si>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</si>
  <si>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</si>
  <si>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</si>
  <si>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</si>
  <si>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</si>
  <si>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</si>
  <si>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</si>
  <si>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</si>
  <si>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</si>
  <si>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</si>
  <si>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</si>
  <si>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</si>
  <si>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    Отдельные мероприятия в области автомобильного транспорта</t>
  </si>
  <si>
    <t xml:space="preserve">            Субсидии юридическим лицам</t>
  </si>
  <si>
    <t xml:space="preserve">      Дорожное хозяйство, дорожные фонды</t>
  </si>
  <si>
    <t xml:space="preserve">        Дорожное хозяйство</t>
  </si>
  <si>
    <t xml:space="preserve">          Содержание автомобильных дорог общего пользования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</si>
  <si>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</si>
  <si>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</si>
  <si>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</si>
  <si>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</si>
  <si>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 xml:space="preserve">        Реализация государственных функций в области национальной экономики</t>
  </si>
  <si>
    <t xml:space="preserve">          Мероприятия по землеустройству и землепользованию</t>
  </si>
  <si>
    <t>5220460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</si>
  <si>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</si>
  <si>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</si>
  <si>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рекламу, мобилизируемый на территориии муниципального района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</si>
  <si>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</si>
  <si>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</si>
  <si>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</si>
  <si>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</si>
  <si>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</si>
  <si>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Прочие поступления от использованияимущества,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</si>
  <si>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содержание детей в МДОУ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</si>
  <si>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</si>
  <si>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учреждений)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</si>
  <si>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</si>
  <si>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</si>
  <si>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</si>
  <si>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</si>
  <si>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</si>
  <si>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</si>
  <si>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</si>
  <si>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</si>
  <si>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</si>
  <si>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</si>
  <si>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</si>
  <si>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</si>
  <si>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Администрация муниципального образования Камышловский муниципальный район</t>
  </si>
  <si>
    <t>1 11 05025 05 0001 120</t>
  </si>
  <si>
    <t>1 11 05025 05 0002 120</t>
  </si>
  <si>
    <t>1 11 09045 05 0010 120</t>
  </si>
  <si>
    <t>1 11 09045 05 0011 120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</si>
  <si>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</si>
  <si>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</si>
  <si>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</si>
  <si>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1 17 05050 05 0000 180</t>
  </si>
  <si>
    <t>1 17 01050 05 0000 180</t>
  </si>
  <si>
    <t>2 09 05010 05 0000 151</t>
  </si>
  <si>
    <t>Доходы бюджетов муниципальных районов от возврата остатков субсидий и субвенций прошлых лет небюджетными организациями</t>
  </si>
  <si>
    <t>2 09 05020 05 0000 151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</si>
  <si>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</si>
  <si>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2 09 05030 05 0000 151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</si>
  <si>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</si>
  <si>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2 10 05000 05 0000 151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</si>
  <si>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</si>
  <si>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Администрация муниципального образования Камышловский муниципальный район (ОКАТО 65223805000, 65223815000, 65223830000, 65223820000, 65223855000)</t>
  </si>
  <si>
    <t>1 14 06014 10 0000 430</t>
  </si>
  <si>
    <t>Управление образования администрации муниципального образования Камышловский муниципальный район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</si>
  <si>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</si>
  <si>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</si>
  <si>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 xml:space="preserve"> Управление Федеральной налоговой службы по Свердловской области(ОКАТО 65223805000, 65223815000, 65223830000, 65223820000, 65223855000)</t>
  </si>
  <si>
    <t>Главное управление внутренних дел по Свердловской области</t>
  </si>
  <si>
    <t>Федеральная служба по надзору в сфере природопользования</t>
  </si>
  <si>
    <t>Приложение 11</t>
  </si>
  <si>
    <t>Перечень реквизитов главных администраторов доходов местного бюджета на 2011 год.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</si>
  <si>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</si>
  <si>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</si>
  <si>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</si>
  <si>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</si>
  <si>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</si>
  <si>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</si>
  <si>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</si>
  <si>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</si>
  <si>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</si>
  <si>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</si>
  <si>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</si>
  <si>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</si>
  <si>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</si>
  <si>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</si>
  <si>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</si>
  <si>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6613002978</t>
  </si>
  <si>
    <t>г.Камышлов, ул. Форфористов, 3</t>
  </si>
  <si>
    <t>Управление Федеральной налоговой службы по СО (Межрайонная инспекция ФНС РФ №5 по Свердловской области )</t>
  </si>
  <si>
    <t>6613005224</t>
  </si>
  <si>
    <t xml:space="preserve"> 65223805000, 65223815000, 65223830000, 65223820000, 65223855000</t>
  </si>
  <si>
    <t>г.Камышлов, ул.Карла Маркса, 54</t>
  </si>
  <si>
    <r>
      <t xml:space="preserve">Главное управление внутренних дел по СО(Отдел внутренних дел Камышловского городского округа и муниципального образования Камышловский муниципальный район </t>
    </r>
    <r>
      <rPr>
        <sz val="12"/>
        <rFont val="Times New Roman"/>
        <family val="1"/>
      </rPr>
      <t>)</t>
    </r>
  </si>
  <si>
    <t>6613002270</t>
  </si>
  <si>
    <t>65223855000</t>
  </si>
  <si>
    <t>г.Камышлов, ул.Свердлова, 59</t>
  </si>
  <si>
    <t>Федеральная служба по надзору в сфере природопользования (Департамент Федеральной службы по надзору в сфере природопользования по Уральскому федеральному округу)</t>
  </si>
  <si>
    <t>6671307658</t>
  </si>
  <si>
    <t>667101001</t>
  </si>
  <si>
    <t xml:space="preserve"> г.Екатеринбург, пер.Северный, д.7</t>
  </si>
  <si>
    <t xml:space="preserve">    Программа "Информационное общество в муниципальном образовании Камышловский муниципальный район" на 2011-2013 годы</t>
  </si>
  <si>
    <t>Национальная экономика</t>
  </si>
  <si>
    <t xml:space="preserve">  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</si>
  <si>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    Иные межбюджетные трансферты местным бюджетам</t>
  </si>
  <si>
    <t xml:space="preserve">              Выполнение функций бюджетными учреждениями</t>
  </si>
  <si>
    <t xml:space="preserve">  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</si>
  <si>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</si>
  <si>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</si>
  <si>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</si>
  <si>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</si>
  <si>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  Проведение мероприятий по организации отдыха детей в каникулярное время 
</t>
  </si>
  <si>
    <t>4320212</t>
  </si>
  <si>
    <t>4709900</t>
  </si>
  <si>
    <t xml:space="preserve">            Обеспечение деятельности подведомственных учреждений</t>
  </si>
  <si>
    <t xml:space="preserve">            Обеспечение деятельности подведомственных учреждений (пролеченные)</t>
  </si>
  <si>
    <t xml:space="preserve">  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</si>
  <si>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</t>
  </si>
  <si>
    <t xml:space="preserve">  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</t>
  </si>
  <si>
    <t xml:space="preserve">  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</t>
  </si>
  <si>
    <t xml:space="preserve">  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</t>
  </si>
  <si>
    <t xml:space="preserve">        Субсидии местным бюджетам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</si>
  <si>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</si>
  <si>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</si>
  <si>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</si>
  <si>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Поддержка дорожного хозяйства</t>
  </si>
  <si>
    <t xml:space="preserve">        ОЦП "Информационное общество Свердловской области" на 2011-2015 годы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</si>
  <si>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</si>
  <si>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ОЦП "Развитие жилищного комплекса в Свердловской области" на 2011-2015 годы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</si>
  <si>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</si>
  <si>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</si>
  <si>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</si>
  <si>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</si>
  <si>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</si>
  <si>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</si>
  <si>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</si>
  <si>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</si>
  <si>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</si>
  <si>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 xml:space="preserve">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</si>
  <si>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</si>
  <si>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</si>
  <si>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</si>
  <si>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</si>
  <si>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Субсидии на организацию отдыха детей в каникулярное время </t>
  </si>
  <si>
    <t xml:space="preserve">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</si>
  <si>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</si>
  <si>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>Субсидии на оснащение муниципальных учреждений здравоохранения,муниципальных общеобразовательных учреждений, муниципальных учреждений дополнительного образования детей-детско-юношеских спортивных школ медицинским оборудованием и инструментарием</t>
  </si>
  <si>
    <t>Субсидии на мероприятия по патриотическому воспитанию молодежи в муниципальных образованиях в Свердловской области</t>
  </si>
  <si>
    <t>00020203000000000151</t>
  </si>
  <si>
    <t>СУБВЕНЦИИ БЮДЖЕТАМ СУБЪЕКТОВ РФ И МУНИЦИПАЛЬНЫХ ОБРАЗОВАНИЙ</t>
  </si>
  <si>
    <t>00020203001050000151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</si>
  <si>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</si>
  <si>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</si>
  <si>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</si>
  <si>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</si>
  <si>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</si>
  <si>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</si>
  <si>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</si>
  <si>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</si>
  <si>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</si>
  <si>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</si>
  <si>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</si>
  <si>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</si>
  <si>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</si>
  <si>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</si>
  <si>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</si>
  <si>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</si>
  <si>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</si>
  <si>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Отдельные мероприятия в области автомобильного транспорта</t>
  </si>
  <si>
    <t xml:space="preserve">    Дорожное хозяйство, дорожные фонды</t>
  </si>
  <si>
    <t xml:space="preserve">      Дорожное хозяйство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</si>
  <si>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</si>
  <si>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</si>
  <si>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</si>
  <si>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</si>
  <si>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</si>
  <si>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</si>
  <si>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</si>
  <si>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</si>
  <si>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</si>
  <si>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</si>
  <si>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</si>
  <si>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</si>
  <si>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</si>
  <si>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</si>
  <si>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</si>
  <si>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Обеспечение деятельности подведомственных учреждений</t>
  </si>
  <si>
    <t xml:space="preserve">  МУЗ "Камышловская ЦРБ"</t>
  </si>
  <si>
    <t>912</t>
  </si>
  <si>
    <t>Перечисления из бюджетов муниципальных районов(в бюджет муниципальных районов) для осуществления возврата (зачета) излишне  уплаченных  или  излишне  взысканных сумм налогов, сборов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</si>
  <si>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</si>
  <si>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Код классификации доходов бюджета</t>
  </si>
  <si>
    <t xml:space="preserve">Сумма, в тысячах рублей </t>
  </si>
  <si>
    <t>Главного администратора доходов бюджета</t>
  </si>
  <si>
    <t>Код вида доходов бюджета</t>
  </si>
  <si>
    <t>1 чтение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</si>
  <si>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</si>
  <si>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</si>
  <si>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7956100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</si>
  <si>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</si>
  <si>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>7956200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</si>
  <si>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</si>
  <si>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>7956300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</si>
  <si>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</si>
  <si>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>7956400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</si>
  <si>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</si>
  <si>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>7956500</t>
  </si>
  <si>
    <t xml:space="preserve">    Программа "Обеспечение жильем молодых семей МО Камышловский муниципальный район на 2011 - 2015 годы"</t>
  </si>
  <si>
    <t>7956600</t>
  </si>
  <si>
    <t xml:space="preserve">    Программа "Развитие культуры и искусства в Камышловском муниципальном районе на 2009 - 2012 годы"</t>
  </si>
  <si>
    <t>7956700</t>
  </si>
  <si>
    <t xml:space="preserve">    Программа "Молодежь Камышловского района на 2011 - 2013 годы"</t>
  </si>
  <si>
    <t>7956800</t>
  </si>
  <si>
    <t xml:space="preserve">    Программа "Развитие местного самоуправления  в Камышловском муниципальном  районе" на 2010-2012 годы</t>
  </si>
  <si>
    <t>7956900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</si>
  <si>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</si>
  <si>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>7957000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</si>
  <si>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</si>
  <si>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>7957100</t>
  </si>
  <si>
    <t xml:space="preserve">    Программа "Строительство газовых сетей на территории МО Камышловский муниципальный район на 2009 - 2011 годы"</t>
  </si>
  <si>
    <t>7957200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</si>
  <si>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</si>
  <si>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>7957300</t>
  </si>
  <si>
    <t>7957401</t>
  </si>
  <si>
    <t>7957402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</si>
  <si>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</si>
  <si>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>7957403</t>
  </si>
  <si>
    <t xml:space="preserve">    Программа "Вакцинопрофилактика в муниципальном образовании Камышловский муниципальный район" на 2010 - 2012 годы</t>
  </si>
  <si>
    <t>7957500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</si>
  <si>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</si>
  <si>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>7957600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</si>
  <si>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</si>
  <si>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>7957700</t>
  </si>
  <si>
    <t xml:space="preserve">    Программа "Энергосбережение по муниципальному образованию Камышловский муниципальный район на 2011 год"</t>
  </si>
  <si>
    <t>7957800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</si>
  <si>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</si>
  <si>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>7957900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</si>
  <si>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</si>
  <si>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</si>
  <si>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</si>
  <si>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</si>
  <si>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</si>
  <si>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      Другие вопросы в области национальной экономики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</si>
  <si>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</si>
  <si>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</si>
  <si>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    СОЦИАЛЬНАЯ ПОЛИТИКА</t>
  </si>
  <si>
    <t xml:space="preserve">      Отдел культуры, молодежной политики и спорта МО Камышловский район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</si>
  <si>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</si>
  <si>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</si>
  <si>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    ОБРАЗОВАНИЕ</t>
  </si>
  <si>
    <t xml:space="preserve">          Молодежная политика и оздоровление детей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</si>
  <si>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</si>
  <si>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</si>
  <si>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</si>
  <si>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</si>
  <si>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    ЖИЛИЩНО-КОММУНАЛЬНОЕ ХОЗЯЙСТВО</t>
  </si>
  <si>
    <t xml:space="preserve">          Коммунальное хозяйство</t>
  </si>
  <si>
    <t xml:space="preserve">      МУЗ "Камышловская ЦРБ"</t>
  </si>
  <si>
    <t xml:space="preserve">        ЗДРАВООХРАНЕНИЕ</t>
  </si>
  <si>
    <t xml:space="preserve">          Другие вопросы в области здравоохранения</t>
  </si>
  <si>
    <t xml:space="preserve">          Жилищное хозяйство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</si>
  <si>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</si>
  <si>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Дошкольное образование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</si>
  <si>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</si>
  <si>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  Мероприятия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</si>
  <si>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</si>
  <si>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</si>
  <si>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</si>
  <si>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</si>
  <si>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</si>
  <si>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7957400</t>
  </si>
  <si>
    <t xml:space="preserve">          Программа "Молодежь Камышловского района на 2011 - 2013 годы"</t>
  </si>
  <si>
    <t xml:space="preserve">  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</t>
  </si>
  <si>
    <t xml:space="preserve">  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</t>
  </si>
  <si>
    <t xml:space="preserve">  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</t>
  </si>
  <si>
    <t xml:space="preserve">              Выполнение функций органами местного самоуправления</t>
  </si>
  <si>
    <t xml:space="preserve">          Субсидии местным бюджетам</t>
  </si>
  <si>
    <t>5210100</t>
  </si>
  <si>
    <t xml:space="preserve">  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</si>
  <si>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    Прочие расходы</t>
  </si>
  <si>
    <t>5210200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</si>
  <si>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</si>
  <si>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Субсидии юридическим лицам</t>
  </si>
  <si>
    <t xml:space="preserve">          Поддержка дорожного хозяйства</t>
  </si>
  <si>
    <t>3150200</t>
  </si>
  <si>
    <t xml:space="preserve">            Содержание автомобильных дорог общего пользования</t>
  </si>
  <si>
    <t xml:space="preserve">          ОЦП "Информационное общество Свердловской области" на 2011-2015 годы</t>
  </si>
  <si>
    <t xml:space="preserve">  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</si>
  <si>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>5221510</t>
  </si>
  <si>
    <t xml:space="preserve">          ОЦП "Развитие жилищного комплекса в Свердловской области" на 2011-2015 годы</t>
  </si>
  <si>
    <t xml:space="preserve">  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</si>
  <si>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</si>
  <si>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      Бюджетные инвестиции</t>
  </si>
  <si>
    <t xml:space="preserve">              Социальное обеспечение населения</t>
  </si>
  <si>
    <t xml:space="preserve">            Проведение мероприятий по улучшению жилищных условий граждан, проживающих в сельской местности</t>
  </si>
  <si>
    <t xml:space="preserve">  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</si>
  <si>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  Социальные выплаты</t>
  </si>
  <si>
    <t xml:space="preserve">  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</si>
  <si>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      Дотации местным бюджетам</t>
  </si>
  <si>
    <t xml:space="preserve">              Субвенция местным бюджетам</t>
  </si>
  <si>
    <t>Всего</t>
  </si>
  <si>
    <t xml:space="preserve">Дотации на выравнивание бюджетной обеспеченности поселений (осуществление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поселений) 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</si>
  <si>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</si>
  <si>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</si>
  <si>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</si>
  <si>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</si>
  <si>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</si>
  <si>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</si>
  <si>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>Код классификации источников финансирования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</si>
  <si>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</si>
  <si>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ПРОГРАММА</t>
  </si>
  <si>
    <t>Но- мер  стро- ки</t>
  </si>
  <si>
    <t>Цель гарантирования</t>
  </si>
  <si>
    <t>Наименование категории принципалов</t>
  </si>
  <si>
    <t>Объем гарантиро-   вания, в тысячах рублей</t>
  </si>
  <si>
    <t>Наличие права регрессного требования</t>
  </si>
  <si>
    <t>Анализ финансового состояния принципала</t>
  </si>
  <si>
    <t>имеется</t>
  </si>
  <si>
    <t>требуется</t>
  </si>
  <si>
    <t>отсутствуют</t>
  </si>
  <si>
    <t>ВСЕГО</t>
  </si>
  <si>
    <t xml:space="preserve"> -</t>
  </si>
  <si>
    <t>Но- мер стро- ки</t>
  </si>
  <si>
    <t>Объем бюджетных ассигнований на исполнение гарантий по возможным гарантийным случаям, в тысячах рублей</t>
  </si>
  <si>
    <t>0,0</t>
  </si>
  <si>
    <t xml:space="preserve"> Источники финансирования дефицита местного бюджета</t>
  </si>
  <si>
    <t xml:space="preserve"> Расходы местного бюджета</t>
  </si>
  <si>
    <t>Обязательства юридических лиц, связанные с привлечением кредитов на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</si>
  <si>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>юридические лица, реализующие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</si>
  <si>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 xml:space="preserve">Источники исполнения муниципальных гарантий </t>
  </si>
  <si>
    <t>Номер сторо-ки</t>
  </si>
  <si>
    <t>Наименование сельского поселения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</si>
  <si>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</si>
  <si>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</si>
  <si>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</si>
  <si>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</si>
  <si>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</si>
  <si>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</si>
  <si>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182</t>
  </si>
  <si>
    <t>004</t>
  </si>
  <si>
    <t xml:space="preserve">Наименование доходов </t>
  </si>
  <si>
    <t>1</t>
  </si>
  <si>
    <t>2</t>
  </si>
  <si>
    <t>3</t>
  </si>
  <si>
    <t>4</t>
  </si>
  <si>
    <t>5</t>
  </si>
  <si>
    <t>6</t>
  </si>
  <si>
    <t>В ЧАСТИ ПРОЧИХ НЕНАЛОГОВЫХ ДОХОДОВ</t>
  </si>
  <si>
    <t>7</t>
  </si>
  <si>
    <t>8</t>
  </si>
  <si>
    <t>9</t>
  </si>
  <si>
    <t>10</t>
  </si>
  <si>
    <t>11</t>
  </si>
  <si>
    <t>12</t>
  </si>
  <si>
    <t>В ЧАСТИ ВОЗВРАТА ОСТАТКОВ СУБСИДИЙ, СУБВЕНЦИЙ И ИНЫХ МЕЖБЮДЖЕТНЫХ ТРАНСФЕРТОВ, ИМЕЮЩИХ ЦЕЛЕВОЕ НАЗНАЧЕНИЕ, ПРОШЛЫХ ЛЕТ</t>
  </si>
  <si>
    <t>13</t>
  </si>
  <si>
    <t>14</t>
  </si>
  <si>
    <t>В ЧАСТИ БЕЗВОЗМЕЗДНЫХ ПОСТУПЛЕНИЙ</t>
  </si>
  <si>
    <t>15</t>
  </si>
  <si>
    <t>16</t>
  </si>
  <si>
    <t>17</t>
  </si>
  <si>
    <t>18</t>
  </si>
  <si>
    <t>В ЧАСТИ ПРОЧИХ БЕЗВОЗМЕЗДНЫХ ПОСТУПЛЕНИЙ</t>
  </si>
  <si>
    <t>19</t>
  </si>
  <si>
    <t>20</t>
  </si>
  <si>
    <t>21</t>
  </si>
  <si>
    <t>22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</si>
  <si>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</si>
  <si>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</si>
  <si>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</si>
  <si>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</si>
  <si>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</si>
  <si>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</si>
  <si>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</si>
  <si>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</si>
  <si>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5221500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</si>
  <si>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</si>
  <si>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</si>
  <si>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</si>
  <si>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</si>
  <si>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</si>
  <si>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</si>
  <si>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</si>
  <si>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</si>
  <si>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</si>
  <si>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</si>
  <si>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</si>
  <si>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</si>
  <si>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</si>
  <si>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</si>
  <si>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0501</t>
  </si>
  <si>
    <t>5210140</t>
  </si>
  <si>
    <t>0502</t>
  </si>
  <si>
    <t>006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</si>
  <si>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</si>
  <si>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</si>
  <si>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</si>
  <si>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</si>
  <si>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</si>
  <si>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</si>
  <si>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</si>
  <si>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</si>
  <si>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</si>
  <si>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</si>
  <si>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</si>
  <si>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</si>
  <si>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</si>
  <si>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</si>
  <si>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</si>
  <si>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</si>
  <si>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</si>
  <si>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</si>
  <si>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</si>
  <si>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</si>
  <si>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</si>
  <si>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</si>
  <si>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</si>
  <si>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</si>
  <si>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</si>
  <si>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</si>
  <si>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</si>
  <si>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</si>
  <si>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</si>
  <si>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</si>
  <si>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</si>
  <si>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</si>
  <si>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</si>
  <si>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</si>
  <si>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</si>
  <si>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</si>
  <si>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</si>
  <si>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</si>
  <si>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</si>
  <si>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</si>
  <si>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</si>
  <si>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</si>
  <si>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</si>
  <si>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</si>
  <si>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</si>
  <si>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</si>
  <si>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</si>
  <si>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</si>
  <si>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</si>
  <si>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</si>
  <si>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</si>
  <si>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</si>
  <si>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</si>
  <si>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</si>
  <si>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</si>
  <si>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</si>
  <si>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</si>
  <si>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3400000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</si>
  <si>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</si>
  <si>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</si>
  <si>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</si>
  <si>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</si>
  <si>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</si>
  <si>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</si>
  <si>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</si>
  <si>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</si>
  <si>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</si>
  <si>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</si>
  <si>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</si>
  <si>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</si>
  <si>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</si>
  <si>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Налог на доходы физических лиц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</si>
  <si>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</si>
  <si>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</si>
  <si>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</si>
  <si>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</si>
  <si>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</si>
  <si>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10</t>
  </si>
  <si>
    <t>Приложение 8</t>
  </si>
  <si>
    <t>Приложение 6</t>
  </si>
  <si>
    <t>Приложение 1</t>
  </si>
  <si>
    <t>0408</t>
  </si>
  <si>
    <t>3030200</t>
  </si>
  <si>
    <t>0409</t>
  </si>
  <si>
    <t>3150000</t>
  </si>
  <si>
    <t>3150203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</si>
  <si>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</si>
  <si>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</si>
  <si>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</si>
  <si>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>Распределение расходов местного бюджета на реализацию муниципальных целевых программ в 2011 году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</si>
  <si>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</si>
  <si>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</si>
  <si>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</si>
  <si>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</si>
  <si>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</si>
  <si>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</si>
  <si>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</si>
  <si>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</si>
  <si>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</si>
  <si>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</si>
  <si>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</si>
  <si>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</si>
  <si>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</si>
  <si>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</si>
  <si>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</si>
  <si>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</si>
  <si>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к Решению Думы  муниципального образования</t>
  </si>
  <si>
    <t>«О бюджете муниципального образования</t>
  </si>
  <si>
    <t>Номер строки</t>
  </si>
  <si>
    <t>1 11 02033 05 0000 120</t>
  </si>
  <si>
    <t>Доходы от размещения временно свободных средств бюджета муниципального района</t>
  </si>
  <si>
    <t>1 13 03050 05 0004 130</t>
  </si>
  <si>
    <t>Наименование</t>
  </si>
  <si>
    <t>Код целевой статьи</t>
  </si>
  <si>
    <t>Возврат дебиторской задолженности прошлых лет</t>
  </si>
  <si>
    <t>1 11 03050 05 0000 120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</si>
  <si>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</si>
  <si>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</si>
  <si>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</si>
  <si>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</si>
  <si>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</si>
  <si>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</si>
  <si>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Проценты, полученные от предоставления бюджетных кредитов внутри страны за счет средств бюджета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</si>
  <si>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</si>
  <si>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</si>
  <si>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>Невыясненные поступления, зачисляемые в бюджет района</t>
  </si>
  <si>
    <t>0 10 30000 05 0000 710</t>
  </si>
  <si>
    <t>Получение кредитов от других бюджетов бюджетной системы</t>
  </si>
  <si>
    <t>0 10 60600 05 0000 710</t>
  </si>
  <si>
    <t>Привлечение прочих источников внутреннего финансирования дефицитов бюджета района</t>
  </si>
  <si>
    <t>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</si>
  <si>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</si>
  <si>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</si>
  <si>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районов мер по обеспечению сбалансированности бюджетов</t>
  </si>
  <si>
    <t>2 08 05000 05 0000 180</t>
  </si>
  <si>
    <t xml:space="preserve">Нормативы распределения доходов между бюджетом муниципального района и бюджетами поселений 
 </t>
  </si>
  <si>
    <t>2 02 03024 05 0000 151</t>
  </si>
  <si>
    <t>2 02 03999 05 0000 151</t>
  </si>
  <si>
    <t>2 02 03022 05 0000 151</t>
  </si>
  <si>
    <t>2 02 03015 05 0000 151</t>
  </si>
  <si>
    <t>2 02 02999 05 0000 151</t>
  </si>
  <si>
    <t>2 02 04999 05 0000 151</t>
  </si>
  <si>
    <t>2 02 04014 05 0000 151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</si>
  <si>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значениями</t>
  </si>
  <si>
    <t>Приложение 4</t>
  </si>
  <si>
    <t>5054600</t>
  </si>
  <si>
    <t>2 02 02085 05 0000 151</t>
  </si>
  <si>
    <t>2 02 02024 05 0000 151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</si>
  <si>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</si>
  <si>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</si>
  <si>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</si>
  <si>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</si>
  <si>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</si>
  <si>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</si>
  <si>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</si>
  <si>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</si>
  <si>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>В ЧАСТИ НАЛОГОВЫХ ДОХОДОВ</t>
  </si>
  <si>
    <t>Единый сельскохозяйственный налог</t>
  </si>
  <si>
    <t>Плата за негативное воздействие на окружающую среду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</si>
  <si>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</si>
  <si>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</si>
  <si>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>Невыясненные поступления, зачисляемые в бюджеты муниципальных районов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</si>
  <si>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</si>
  <si>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</si>
  <si>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</si>
  <si>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</si>
  <si>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</si>
  <si>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</si>
  <si>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</si>
  <si>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</si>
  <si>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</si>
  <si>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</si>
  <si>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</si>
  <si>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1 чтение </t>
  </si>
  <si>
    <t xml:space="preserve">Наименование раздела, подраздела, целевой статьи и вида расходов </t>
  </si>
  <si>
    <t>Код раздела, подраз-дела</t>
  </si>
  <si>
    <t>Перечень главных администраторов доходов местного бюджета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</si>
  <si>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</si>
  <si>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</si>
  <si>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</si>
  <si>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</si>
  <si>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35</t>
  </si>
  <si>
    <t>1 13 03050 05 0006 130</t>
  </si>
  <si>
    <t>1 01 02000 01 0000 110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</si>
  <si>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</si>
  <si>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</si>
  <si>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</si>
  <si>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1 12 01000 01 0000 120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</si>
  <si>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</si>
  <si>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</si>
  <si>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</si>
  <si>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</si>
  <si>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</si>
  <si>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</si>
  <si>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</si>
  <si>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</si>
  <si>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Прочие неналоговые доходы бюджетов муниципальных районов</t>
  </si>
  <si>
    <t xml:space="preserve">Возврат дебиторской задолженности  прошлых лет. </t>
  </si>
  <si>
    <t>Доходы бюджетов муниципальных районов от возврата остатков субсидий и субвенций прошлых лет из бюджетов поселений</t>
  </si>
  <si>
    <t>36</t>
  </si>
  <si>
    <t>37</t>
  </si>
  <si>
    <t>38</t>
  </si>
  <si>
    <t>Целевые отчисления от государственных и муниципальных лотерей</t>
  </si>
  <si>
    <t>Приложение № 2</t>
  </si>
  <si>
    <t>0920000</t>
  </si>
  <si>
    <t>Реализация государственных функций, связанных с общегосударственным управлением</t>
  </si>
  <si>
    <t>0920300</t>
  </si>
  <si>
    <t>1920300</t>
  </si>
  <si>
    <t>0920313</t>
  </si>
  <si>
    <t>Выполнение других обязательств государства</t>
  </si>
  <si>
    <t>Содержание и ремонт объектов недвижимости, находящиеся в казне муниципального образования</t>
  </si>
  <si>
    <t>7958000</t>
  </si>
  <si>
    <t>Программа "Информационное общество в муниципальном образовании Камышловский муниципальный район" на 2011-2013 годы</t>
  </si>
  <si>
    <t>4829901</t>
  </si>
  <si>
    <t>4829900</t>
  </si>
  <si>
    <t>4820000</t>
  </si>
  <si>
    <t xml:space="preserve">  Обеспечение деятельности подведомственных учреждений (муниципальное учреждение "Физкультурно-оздоровительный комплекс")
</t>
  </si>
  <si>
    <t xml:space="preserve">  Центры спортивной подготовки (сборные команды)</t>
  </si>
  <si>
    <t xml:space="preserve">    Обеспечение деятельности подведомственных учреждений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</si>
  <si>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</si>
  <si>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</si>
  <si>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</si>
  <si>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</si>
  <si>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</si>
  <si>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</si>
  <si>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</si>
  <si>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</si>
  <si>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</si>
  <si>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</si>
  <si>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</si>
  <si>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</si>
  <si>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</si>
  <si>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</si>
  <si>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</si>
  <si>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</si>
  <si>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</si>
  <si>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</si>
  <si>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</si>
  <si>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</si>
  <si>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</si>
  <si>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</si>
  <si>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</si>
  <si>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</si>
  <si>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</si>
  <si>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</si>
  <si>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</si>
  <si>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</si>
  <si>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</si>
  <si>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</si>
  <si>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</si>
  <si>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</si>
  <si>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</si>
  <si>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</si>
  <si>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</si>
  <si>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</si>
  <si>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</si>
  <si>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</si>
  <si>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</si>
  <si>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</si>
  <si>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</si>
  <si>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</si>
  <si>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</si>
  <si>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</si>
  <si>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  Оздоровление детей</t>
  </si>
  <si>
    <t>4320200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</si>
  <si>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</si>
  <si>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</si>
  <si>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</si>
  <si>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>Приложение 7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</si>
  <si>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</si>
  <si>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>5220990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</si>
  <si>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</si>
  <si>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</si>
  <si>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</si>
  <si>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Отдел культуры, молодежной политики и спорта МО Камышловский район</t>
  </si>
  <si>
    <t xml:space="preserve">    КУЛЬТУРА, КИНЕМАТОГРАФИЯ</t>
  </si>
  <si>
    <t xml:space="preserve">        Библиотеки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</si>
  <si>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</si>
  <si>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</si>
  <si>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</si>
  <si>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</si>
  <si>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</si>
  <si>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</si>
  <si>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РФ И МУНИЦИПАЛЬНЫМ ОБРАЗОВАНИЯМ</t>
  </si>
  <si>
    <t>00020201001050000151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</si>
  <si>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</si>
  <si>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</si>
  <si>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</si>
  <si>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00020202008050000151</t>
  </si>
  <si>
    <t xml:space="preserve">      Субсидии бюджетам муниципальных районов на обеспечение жильем молодых семей</t>
  </si>
  <si>
    <t>00020202024050000151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</si>
  <si>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</si>
  <si>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00020202077050000151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</si>
  <si>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</si>
  <si>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</si>
  <si>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</si>
  <si>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</si>
  <si>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</si>
  <si>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>00020202999050000151</t>
  </si>
  <si>
    <t xml:space="preserve">      Прочие субсидии бюджетам муниципальных районов, в том числе:</t>
  </si>
  <si>
    <t>Иные условия предоставления муниципальных гарантий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</si>
  <si>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</si>
  <si>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</si>
  <si>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00020203002050000151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</si>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</sst>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color indexed="10"/>
      <name val="Times New Roman"/>
      <family val="1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4" fontId="1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horizontal="right" vertical="top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6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9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9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top" shrinkToFit="1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49" fontId="0" fillId="25" borderId="10" xfId="0" applyNumberFormat="1" applyFill="1" applyBorder="1" applyAlignment="1">
      <alignment horizontal="center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2" xfId="0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49" fontId="32" fillId="4" borderId="10" xfId="0" applyNumberFormat="1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49" fontId="31" fillId="22" borderId="10" xfId="0" applyNumberFormat="1" applyFont="1" applyFill="1" applyBorder="1" applyAlignment="1">
      <alignment horizontal="center" vertical="top" wrapText="1"/>
    </xf>
    <xf numFmtId="0" fontId="31" fillId="22" borderId="10" xfId="0" applyFont="1" applyFill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0" fontId="31" fillId="22" borderId="14" xfId="0" applyFont="1" applyFill="1" applyBorder="1" applyAlignment="1">
      <alignment vertical="top" wrapText="1"/>
    </xf>
    <xf numFmtId="0" fontId="31" fillId="22" borderId="10" xfId="0" applyFont="1" applyFill="1" applyBorder="1" applyAlignment="1">
      <alignment vertical="top" wrapText="1"/>
    </xf>
    <xf numFmtId="0" fontId="32" fillId="4" borderId="10" xfId="0" applyFont="1" applyFill="1" applyBorder="1" applyAlignment="1">
      <alignment horizontal="justify" vertical="top" wrapText="1"/>
    </xf>
    <xf numFmtId="49" fontId="12" fillId="25" borderId="10" xfId="0" applyNumberFormat="1" applyFont="1" applyFill="1" applyBorder="1" applyAlignment="1">
      <alignment horizontal="center" vertical="top" shrinkToFit="1"/>
    </xf>
    <xf numFmtId="4" fontId="11" fillId="0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right"/>
    </xf>
    <xf numFmtId="0" fontId="12" fillId="25" borderId="10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shrinkToFit="1"/>
    </xf>
    <xf numFmtId="4" fontId="12" fillId="0" borderId="15" xfId="0" applyNumberFormat="1" applyFont="1" applyFill="1" applyBorder="1" applyAlignment="1">
      <alignment horizontal="right" vertical="top" shrinkToFit="1"/>
    </xf>
    <xf numFmtId="0" fontId="12" fillId="4" borderId="10" xfId="0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 vertical="top" shrinkToFit="1"/>
    </xf>
    <xf numFmtId="4" fontId="12" fillId="4" borderId="10" xfId="0" applyNumberFormat="1" applyFont="1" applyFill="1" applyBorder="1" applyAlignment="1">
      <alignment horizontal="right" vertical="top" shrinkToFi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 vertical="top"/>
    </xf>
    <xf numFmtId="4" fontId="11" fillId="4" borderId="10" xfId="0" applyNumberFormat="1" applyFont="1" applyFill="1" applyBorder="1" applyAlignment="1">
      <alignment horizontal="right" vertical="top" shrinkToFit="1"/>
    </xf>
    <xf numFmtId="4" fontId="11" fillId="4" borderId="15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69" fontId="32" fillId="0" borderId="10" xfId="0" applyNumberFormat="1" applyFont="1" applyBorder="1" applyAlignment="1">
      <alignment horizontal="right" wrapText="1"/>
    </xf>
    <xf numFmtId="169" fontId="31" fillId="0" borderId="10" xfId="0" applyNumberFormat="1" applyFont="1" applyBorder="1" applyAlignment="1">
      <alignment horizontal="right" wrapText="1"/>
    </xf>
    <xf numFmtId="0" fontId="4" fillId="0" borderId="17" xfId="0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right" vertical="top" wrapText="1"/>
    </xf>
    <xf numFmtId="49" fontId="31" fillId="7" borderId="10" xfId="0" applyNumberFormat="1" applyFont="1" applyFill="1" applyBorder="1" applyAlignment="1">
      <alignment horizontal="center" vertical="top" wrapText="1"/>
    </xf>
    <xf numFmtId="0" fontId="31" fillId="7" borderId="10" xfId="0" applyFont="1" applyFill="1" applyBorder="1" applyAlignment="1">
      <alignment horizontal="justify" vertical="top" wrapText="1"/>
    </xf>
    <xf numFmtId="0" fontId="34" fillId="0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4" fontId="8" fillId="17" borderId="0" xfId="0" applyNumberFormat="1" applyFont="1" applyFill="1" applyAlignment="1">
      <alignment/>
    </xf>
    <xf numFmtId="4" fontId="9" fillId="17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1" fillId="4" borderId="10" xfId="0" applyNumberFormat="1" applyFont="1" applyFill="1" applyBorder="1" applyAlignment="1">
      <alignment horizontal="center" vertical="top" shrinkToFit="1"/>
    </xf>
    <xf numFmtId="0" fontId="1" fillId="4" borderId="10" xfId="0" applyFont="1" applyFill="1" applyBorder="1" applyAlignment="1">
      <alignment horizontal="left" vertical="top" wrapText="1"/>
    </xf>
    <xf numFmtId="4" fontId="1" fillId="4" borderId="10" xfId="0" applyNumberFormat="1" applyFont="1" applyFill="1" applyBorder="1" applyAlignment="1">
      <alignment horizontal="right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4" fontId="0" fillId="22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1" fillId="7" borderId="10" xfId="0" applyFont="1" applyFill="1" applyBorder="1" applyAlignment="1">
      <alignment vertical="top" wrapText="1"/>
    </xf>
    <xf numFmtId="49" fontId="31" fillId="4" borderId="10" xfId="0" applyNumberFormat="1" applyFont="1" applyFill="1" applyBorder="1" applyAlignment="1">
      <alignment horizontal="center" vertical="top" wrapText="1"/>
    </xf>
    <xf numFmtId="49" fontId="32" fillId="26" borderId="10" xfId="0" applyNumberFormat="1" applyFont="1" applyFill="1" applyBorder="1" applyAlignment="1">
      <alignment horizontal="center" vertical="top" wrapText="1"/>
    </xf>
    <xf numFmtId="0" fontId="32" fillId="26" borderId="10" xfId="0" applyFont="1" applyFill="1" applyBorder="1" applyAlignment="1">
      <alignment vertical="top" wrapText="1"/>
    </xf>
    <xf numFmtId="0" fontId="32" fillId="26" borderId="10" xfId="0" applyFont="1" applyFill="1" applyBorder="1" applyAlignment="1">
      <alignment horizontal="justify" vertical="top" wrapText="1"/>
    </xf>
    <xf numFmtId="0" fontId="32" fillId="26" borderId="10" xfId="0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5" fillId="4" borderId="10" xfId="0" applyFont="1" applyFill="1" applyBorder="1" applyAlignment="1">
      <alignment/>
    </xf>
    <xf numFmtId="4" fontId="35" fillId="4" borderId="1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left" vertical="top" shrinkToFit="1"/>
    </xf>
    <xf numFmtId="0" fontId="12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25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25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58" applyNumberFormat="1" applyFont="1" applyBorder="1" applyAlignment="1">
      <alignment horizontal="right" vertical="top" wrapText="1"/>
    </xf>
    <xf numFmtId="0" fontId="4" fillId="0" borderId="12" xfId="58" applyNumberFormat="1" applyFont="1" applyBorder="1" applyAlignment="1">
      <alignment horizontal="right" vertical="top" wrapText="1"/>
    </xf>
    <xf numFmtId="0" fontId="4" fillId="0" borderId="18" xfId="58" applyNumberFormat="1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8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58"/>
  <sheetViews>
    <sheetView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81.375" style="0" customWidth="1"/>
  </cols>
  <sheetData>
    <row r="1" spans="1:4" ht="12.75">
      <c r="A1" s="50"/>
      <c r="B1" s="9"/>
      <c r="C1" s="9"/>
      <c r="D1" s="9" t="s">
        <v>773</v>
      </c>
    </row>
    <row r="2" spans="1:4" ht="12.75">
      <c r="A2" s="9"/>
      <c r="B2" s="9"/>
      <c r="C2" s="9"/>
      <c r="D2" s="9" t="s">
        <v>479</v>
      </c>
    </row>
    <row r="3" spans="1:4" ht="12.75">
      <c r="A3" s="9"/>
      <c r="B3" s="9"/>
      <c r="C3" s="9"/>
      <c r="D3" s="9" t="s">
        <v>480</v>
      </c>
    </row>
    <row r="4" spans="1:4" ht="12.75">
      <c r="A4" s="9"/>
      <c r="B4" s="9"/>
      <c r="C4" s="9"/>
      <c r="D4" s="9" t="s">
        <v>481</v>
      </c>
    </row>
    <row r="5" spans="1:4" ht="12.75">
      <c r="A5" s="9"/>
      <c r="B5" s="9"/>
      <c r="C5" s="9"/>
      <c r="D5" s="9" t="s">
        <v>480</v>
      </c>
    </row>
    <row r="6" spans="1:4" ht="12.75">
      <c r="A6" s="9"/>
      <c r="B6" s="9"/>
      <c r="C6" s="9"/>
      <c r="D6" s="9" t="s">
        <v>888</v>
      </c>
    </row>
    <row r="7" spans="1:4" ht="12.75">
      <c r="A7" s="9"/>
      <c r="B7" s="9"/>
      <c r="C7" s="9"/>
      <c r="D7" s="9"/>
    </row>
    <row r="8" spans="1:4" ht="21.75" customHeight="1">
      <c r="A8" s="161" t="s">
        <v>828</v>
      </c>
      <c r="B8" s="162"/>
      <c r="C8" s="162"/>
      <c r="D8" s="163"/>
    </row>
    <row r="9" spans="1:4" ht="52.5">
      <c r="A9" s="35" t="s">
        <v>801</v>
      </c>
      <c r="B9" s="65" t="s">
        <v>639</v>
      </c>
      <c r="C9" s="34" t="s">
        <v>207</v>
      </c>
      <c r="D9" s="34" t="s">
        <v>208</v>
      </c>
    </row>
    <row r="10" spans="1:4" ht="12.75">
      <c r="A10" s="35" t="s">
        <v>640</v>
      </c>
      <c r="B10" s="66">
        <v>2</v>
      </c>
      <c r="C10" s="66">
        <v>3</v>
      </c>
      <c r="D10" s="66">
        <v>4</v>
      </c>
    </row>
    <row r="11" spans="1:4" ht="12.75">
      <c r="A11" s="38" t="s">
        <v>640</v>
      </c>
      <c r="B11" s="43" t="s">
        <v>849</v>
      </c>
      <c r="C11" s="67"/>
      <c r="D11" s="51"/>
    </row>
    <row r="12" spans="1:4" ht="12.75">
      <c r="A12" s="38" t="s">
        <v>641</v>
      </c>
      <c r="B12" s="43" t="s">
        <v>211</v>
      </c>
      <c r="C12" s="52">
        <v>90</v>
      </c>
      <c r="D12" s="51">
        <v>10</v>
      </c>
    </row>
    <row r="13" spans="1:4" ht="12.75">
      <c r="A13" s="38" t="s">
        <v>642</v>
      </c>
      <c r="B13" s="43" t="s">
        <v>212</v>
      </c>
      <c r="C13" s="52">
        <v>100</v>
      </c>
      <c r="D13" s="51">
        <v>0</v>
      </c>
    </row>
    <row r="14" spans="1:4" ht="12.75">
      <c r="A14" s="38" t="s">
        <v>643</v>
      </c>
      <c r="B14" s="43" t="s">
        <v>850</v>
      </c>
      <c r="C14" s="52">
        <v>35</v>
      </c>
      <c r="D14" s="51">
        <v>35</v>
      </c>
    </row>
    <row r="15" spans="1:4" ht="12.75">
      <c r="A15" s="38" t="s">
        <v>644</v>
      </c>
      <c r="B15" s="43" t="s">
        <v>210</v>
      </c>
      <c r="C15" s="52">
        <v>100</v>
      </c>
      <c r="D15" s="51">
        <v>0</v>
      </c>
    </row>
    <row r="16" spans="1:4" ht="12.75">
      <c r="A16" s="38" t="s">
        <v>645</v>
      </c>
      <c r="B16" s="43" t="s">
        <v>209</v>
      </c>
      <c r="C16" s="52">
        <v>100</v>
      </c>
      <c r="D16" s="51">
        <v>0</v>
      </c>
    </row>
    <row r="17" spans="1:4" ht="12.75">
      <c r="A17" s="38" t="s">
        <v>647</v>
      </c>
      <c r="B17" s="43" t="s">
        <v>646</v>
      </c>
      <c r="C17" s="52"/>
      <c r="D17" s="51"/>
    </row>
    <row r="18" spans="1:4" ht="12.75">
      <c r="A18" s="38" t="s">
        <v>648</v>
      </c>
      <c r="B18" s="43" t="s">
        <v>319</v>
      </c>
      <c r="C18" s="52">
        <v>100</v>
      </c>
      <c r="D18" s="51">
        <v>0</v>
      </c>
    </row>
    <row r="19" spans="1:4" ht="14.25" customHeight="1">
      <c r="A19" s="38" t="s">
        <v>649</v>
      </c>
      <c r="B19" s="43" t="s">
        <v>320</v>
      </c>
      <c r="C19" s="52">
        <v>100</v>
      </c>
      <c r="D19" s="51">
        <v>0</v>
      </c>
    </row>
    <row r="20" spans="1:4" ht="12.75">
      <c r="A20" s="38" t="s">
        <v>650</v>
      </c>
      <c r="B20" s="43" t="s">
        <v>321</v>
      </c>
      <c r="C20" s="52">
        <v>100</v>
      </c>
      <c r="D20" s="51">
        <v>0</v>
      </c>
    </row>
    <row r="21" spans="1:4" ht="24" customHeight="1">
      <c r="A21" s="38" t="s">
        <v>651</v>
      </c>
      <c r="B21" s="43" t="s">
        <v>852</v>
      </c>
      <c r="C21" s="52">
        <v>100</v>
      </c>
      <c r="D21" s="51">
        <v>0</v>
      </c>
    </row>
    <row r="22" spans="1:4" ht="15.75" customHeight="1">
      <c r="A22" s="38" t="s">
        <v>652</v>
      </c>
      <c r="B22" s="43" t="s">
        <v>853</v>
      </c>
      <c r="C22" s="52">
        <v>100</v>
      </c>
      <c r="D22" s="51">
        <v>0</v>
      </c>
    </row>
    <row r="23" spans="1:4" ht="14.25" customHeight="1">
      <c r="A23" s="38" t="s">
        <v>654</v>
      </c>
      <c r="B23" s="43" t="s">
        <v>322</v>
      </c>
      <c r="C23" s="52">
        <v>100</v>
      </c>
      <c r="D23" s="51">
        <v>0</v>
      </c>
    </row>
    <row r="24" spans="1:4" ht="22.5">
      <c r="A24" s="38" t="s">
        <v>655</v>
      </c>
      <c r="B24" s="43" t="s">
        <v>323</v>
      </c>
      <c r="C24" s="52">
        <v>100</v>
      </c>
      <c r="D24" s="51">
        <v>0</v>
      </c>
    </row>
    <row r="25" spans="1:4" ht="34.5" customHeight="1">
      <c r="A25" s="38" t="s">
        <v>657</v>
      </c>
      <c r="B25" s="43" t="s">
        <v>855</v>
      </c>
      <c r="C25" s="52">
        <v>50</v>
      </c>
      <c r="D25" s="51">
        <v>50</v>
      </c>
    </row>
    <row r="26" spans="1:4" ht="35.25" customHeight="1">
      <c r="A26" s="38" t="s">
        <v>658</v>
      </c>
      <c r="B26" s="43" t="s">
        <v>324</v>
      </c>
      <c r="C26" s="52">
        <v>100</v>
      </c>
      <c r="D26" s="51">
        <v>0</v>
      </c>
    </row>
    <row r="27" spans="1:4" ht="44.25" customHeight="1">
      <c r="A27" s="38" t="s">
        <v>659</v>
      </c>
      <c r="B27" s="43" t="s">
        <v>243</v>
      </c>
      <c r="C27" s="52">
        <v>50</v>
      </c>
      <c r="D27" s="51">
        <v>0</v>
      </c>
    </row>
    <row r="28" spans="1:4" ht="33.75">
      <c r="A28" s="38" t="s">
        <v>660</v>
      </c>
      <c r="B28" s="43" t="s">
        <v>325</v>
      </c>
      <c r="C28" s="52">
        <v>100</v>
      </c>
      <c r="D28" s="51">
        <v>0</v>
      </c>
    </row>
    <row r="29" spans="1:4" ht="24.75" customHeight="1">
      <c r="A29" s="38" t="s">
        <v>662</v>
      </c>
      <c r="B29" s="43" t="s">
        <v>326</v>
      </c>
      <c r="C29" s="52">
        <v>100</v>
      </c>
      <c r="D29" s="51">
        <v>0</v>
      </c>
    </row>
    <row r="30" spans="1:4" ht="34.5" customHeight="1">
      <c r="A30" s="38" t="s">
        <v>663</v>
      </c>
      <c r="B30" s="43" t="s">
        <v>327</v>
      </c>
      <c r="C30" s="52">
        <v>100</v>
      </c>
      <c r="D30" s="51">
        <v>0</v>
      </c>
    </row>
    <row r="31" spans="1:4" ht="12.75">
      <c r="A31" s="38" t="s">
        <v>664</v>
      </c>
      <c r="B31" s="43" t="s">
        <v>851</v>
      </c>
      <c r="C31" s="52">
        <v>40</v>
      </c>
      <c r="D31" s="51">
        <v>0</v>
      </c>
    </row>
    <row r="32" spans="1:4" ht="24" customHeight="1">
      <c r="A32" s="38" t="s">
        <v>665</v>
      </c>
      <c r="B32" s="142" t="s">
        <v>193</v>
      </c>
      <c r="C32" s="143">
        <v>100</v>
      </c>
      <c r="D32" s="144">
        <v>0</v>
      </c>
    </row>
    <row r="33" spans="1:4" ht="12.75">
      <c r="A33" s="38" t="s">
        <v>244</v>
      </c>
      <c r="B33" s="43" t="s">
        <v>890</v>
      </c>
      <c r="C33" s="52">
        <v>100</v>
      </c>
      <c r="D33" s="51">
        <v>0</v>
      </c>
    </row>
    <row r="34" spans="1:4" ht="12.75">
      <c r="A34" s="38" t="s">
        <v>170</v>
      </c>
      <c r="B34" s="43" t="s">
        <v>328</v>
      </c>
      <c r="C34" s="52">
        <v>100</v>
      </c>
      <c r="D34" s="51">
        <v>0</v>
      </c>
    </row>
    <row r="35" spans="1:4" ht="33.75">
      <c r="A35" s="38" t="s">
        <v>171</v>
      </c>
      <c r="B35" s="43" t="s">
        <v>329</v>
      </c>
      <c r="C35" s="52">
        <v>100</v>
      </c>
      <c r="D35" s="51">
        <v>0</v>
      </c>
    </row>
    <row r="36" spans="1:4" ht="12" customHeight="1">
      <c r="A36" s="38" t="s">
        <v>173</v>
      </c>
      <c r="B36" s="43" t="s">
        <v>80</v>
      </c>
      <c r="C36" s="52">
        <v>100</v>
      </c>
      <c r="D36" s="51">
        <v>0</v>
      </c>
    </row>
    <row r="37" spans="1:4" ht="22.5">
      <c r="A37" s="38" t="s">
        <v>174</v>
      </c>
      <c r="B37" s="43" t="s">
        <v>81</v>
      </c>
      <c r="C37" s="52">
        <v>50</v>
      </c>
      <c r="D37" s="51">
        <v>50</v>
      </c>
    </row>
    <row r="38" spans="1:4" ht="21.75" customHeight="1">
      <c r="A38" s="38" t="s">
        <v>176</v>
      </c>
      <c r="B38" s="43" t="s">
        <v>330</v>
      </c>
      <c r="C38" s="52">
        <v>100</v>
      </c>
      <c r="D38" s="51">
        <v>0</v>
      </c>
    </row>
    <row r="39" spans="1:4" ht="31.5" customHeight="1">
      <c r="A39" s="38" t="s">
        <v>178</v>
      </c>
      <c r="B39" s="43" t="s">
        <v>242</v>
      </c>
      <c r="C39" s="52">
        <v>50</v>
      </c>
      <c r="D39" s="51">
        <v>0</v>
      </c>
    </row>
    <row r="40" spans="1:4" ht="45" customHeight="1">
      <c r="A40" s="38" t="s">
        <v>180</v>
      </c>
      <c r="B40" s="43" t="s">
        <v>169</v>
      </c>
      <c r="C40" s="52">
        <v>50</v>
      </c>
      <c r="D40" s="51">
        <v>0</v>
      </c>
    </row>
    <row r="41" spans="1:4" ht="12" customHeight="1">
      <c r="A41" s="38" t="s">
        <v>182</v>
      </c>
      <c r="B41" s="43" t="s">
        <v>215</v>
      </c>
      <c r="C41" s="52">
        <v>100</v>
      </c>
      <c r="D41" s="51">
        <v>0</v>
      </c>
    </row>
    <row r="42" spans="1:4" ht="21" customHeight="1">
      <c r="A42" s="38" t="s">
        <v>184</v>
      </c>
      <c r="B42" s="43" t="s">
        <v>331</v>
      </c>
      <c r="C42" s="52">
        <v>100</v>
      </c>
      <c r="D42" s="51">
        <v>0</v>
      </c>
    </row>
    <row r="43" spans="1:4" ht="22.5">
      <c r="A43" s="38" t="s">
        <v>185</v>
      </c>
      <c r="B43" s="43" t="s">
        <v>332</v>
      </c>
      <c r="C43" s="52">
        <v>100</v>
      </c>
      <c r="D43" s="51">
        <v>0</v>
      </c>
    </row>
    <row r="44" spans="1:4" ht="12.75">
      <c r="A44" s="38" t="s">
        <v>187</v>
      </c>
      <c r="B44" s="43" t="s">
        <v>854</v>
      </c>
      <c r="C44" s="52">
        <v>100</v>
      </c>
      <c r="D44" s="51">
        <v>0</v>
      </c>
    </row>
    <row r="45" spans="1:4" ht="12.75">
      <c r="A45" s="38" t="s">
        <v>874</v>
      </c>
      <c r="B45" s="43" t="s">
        <v>889</v>
      </c>
      <c r="C45" s="52">
        <v>100</v>
      </c>
      <c r="D45" s="51">
        <v>0</v>
      </c>
    </row>
    <row r="46" spans="1:4" ht="12.75">
      <c r="A46" s="38" t="s">
        <v>892</v>
      </c>
      <c r="B46" s="142" t="s">
        <v>656</v>
      </c>
      <c r="C46" s="143">
        <v>100</v>
      </c>
      <c r="D46" s="144">
        <v>0</v>
      </c>
    </row>
    <row r="47" spans="1:4" ht="12.75">
      <c r="A47" s="38" t="s">
        <v>893</v>
      </c>
      <c r="B47" s="43" t="s">
        <v>175</v>
      </c>
      <c r="C47" s="52">
        <v>100</v>
      </c>
      <c r="D47" s="51">
        <v>0</v>
      </c>
    </row>
    <row r="48" spans="1:4" ht="22.5">
      <c r="A48" s="38" t="s">
        <v>894</v>
      </c>
      <c r="B48" s="43" t="s">
        <v>177</v>
      </c>
      <c r="C48" s="52">
        <v>100</v>
      </c>
      <c r="D48" s="51">
        <v>0</v>
      </c>
    </row>
    <row r="49" spans="1:4" ht="22.5">
      <c r="A49" s="38" t="s">
        <v>333</v>
      </c>
      <c r="B49" s="43" t="s">
        <v>179</v>
      </c>
      <c r="C49" s="67"/>
      <c r="D49" s="51"/>
    </row>
    <row r="50" spans="1:4" ht="12.75" customHeight="1">
      <c r="A50" s="38" t="s">
        <v>334</v>
      </c>
      <c r="B50" s="43" t="s">
        <v>181</v>
      </c>
      <c r="C50" s="52">
        <v>100</v>
      </c>
      <c r="D50" s="49">
        <v>0</v>
      </c>
    </row>
    <row r="51" spans="1:4" ht="15" customHeight="1">
      <c r="A51" s="38" t="s">
        <v>335</v>
      </c>
      <c r="B51" s="43" t="s">
        <v>183</v>
      </c>
      <c r="C51" s="52">
        <v>100</v>
      </c>
      <c r="D51" s="49">
        <v>0</v>
      </c>
    </row>
    <row r="52" spans="1:4" ht="12.75">
      <c r="A52" s="38" t="s">
        <v>336</v>
      </c>
      <c r="B52" s="43" t="s">
        <v>661</v>
      </c>
      <c r="C52" s="68"/>
      <c r="D52" s="49"/>
    </row>
    <row r="53" spans="1:4" ht="12.75">
      <c r="A53" s="38" t="s">
        <v>337</v>
      </c>
      <c r="B53" s="43" t="s">
        <v>186</v>
      </c>
      <c r="C53" s="52">
        <v>100</v>
      </c>
      <c r="D53" s="49">
        <v>0</v>
      </c>
    </row>
    <row r="54" spans="1:4" ht="45.75" customHeight="1">
      <c r="A54" s="38" t="s">
        <v>338</v>
      </c>
      <c r="B54" s="43" t="s">
        <v>188</v>
      </c>
      <c r="C54" s="52">
        <v>100</v>
      </c>
      <c r="D54" s="49">
        <v>0</v>
      </c>
    </row>
    <row r="55" spans="1:4" ht="24" customHeight="1">
      <c r="A55" s="38" t="s">
        <v>339</v>
      </c>
      <c r="B55" s="43" t="s">
        <v>653</v>
      </c>
      <c r="C55" s="52">
        <v>100</v>
      </c>
      <c r="D55" s="51">
        <v>0</v>
      </c>
    </row>
    <row r="56" spans="1:4" ht="22.5">
      <c r="A56" s="38" t="s">
        <v>340</v>
      </c>
      <c r="B56" s="43" t="s">
        <v>172</v>
      </c>
      <c r="C56" s="52">
        <v>100</v>
      </c>
      <c r="D56" s="51">
        <v>0</v>
      </c>
    </row>
    <row r="57" spans="1:4" ht="22.5">
      <c r="A57" s="38" t="s">
        <v>341</v>
      </c>
      <c r="B57" s="43" t="s">
        <v>891</v>
      </c>
      <c r="C57" s="52">
        <v>100</v>
      </c>
      <c r="D57" s="51">
        <v>0</v>
      </c>
    </row>
    <row r="58" spans="1:4" ht="12.75">
      <c r="A58" s="38" t="s">
        <v>342</v>
      </c>
      <c r="B58" s="142" t="s">
        <v>895</v>
      </c>
      <c r="C58" s="143">
        <v>100</v>
      </c>
      <c r="D58" s="145">
        <v>0</v>
      </c>
    </row>
  </sheetData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E34"/>
  <sheetViews>
    <sheetView workbookViewId="0" topLeftCell="A1">
      <selection activeCell="D2" sqref="D2"/>
    </sheetView>
  </sheetViews>
  <sheetFormatPr defaultColWidth="9.00390625" defaultRowHeight="12.75"/>
  <cols>
    <col min="1" max="1" width="5.75390625" style="3" customWidth="1"/>
    <col min="2" max="2" width="49.75390625" style="22" customWidth="1"/>
    <col min="3" max="3" width="23.75390625" style="3" customWidth="1"/>
    <col min="4" max="4" width="12.125" style="0" customWidth="1"/>
  </cols>
  <sheetData>
    <row r="1" ht="12.75">
      <c r="D1" s="9" t="s">
        <v>770</v>
      </c>
    </row>
    <row r="2" ht="12.75">
      <c r="D2" s="9" t="s">
        <v>479</v>
      </c>
    </row>
    <row r="3" ht="12.75">
      <c r="D3" s="9" t="s">
        <v>480</v>
      </c>
    </row>
    <row r="4" ht="12.75">
      <c r="D4" s="9" t="s">
        <v>481</v>
      </c>
    </row>
    <row r="5" ht="12.75">
      <c r="D5" s="9" t="s">
        <v>480</v>
      </c>
    </row>
    <row r="6" ht="12.75">
      <c r="D6" s="9" t="s">
        <v>888</v>
      </c>
    </row>
    <row r="7" ht="12.75">
      <c r="D7" s="120"/>
    </row>
    <row r="8" spans="1:4" ht="12.75">
      <c r="A8" s="207" t="s">
        <v>275</v>
      </c>
      <c r="B8" s="208"/>
      <c r="C8" s="208"/>
      <c r="D8" s="208"/>
    </row>
    <row r="9" ht="12.75">
      <c r="D9" s="22"/>
    </row>
    <row r="10" spans="1:5" ht="12.75" customHeight="1">
      <c r="A10" s="206" t="s">
        <v>801</v>
      </c>
      <c r="B10" s="206" t="s">
        <v>603</v>
      </c>
      <c r="C10" s="206" t="s">
        <v>604</v>
      </c>
      <c r="D10" s="206" t="s">
        <v>246</v>
      </c>
      <c r="E10" s="1"/>
    </row>
    <row r="11" spans="1:4" ht="12.75">
      <c r="A11" s="206"/>
      <c r="B11" s="206"/>
      <c r="C11" s="206"/>
      <c r="D11" s="206"/>
    </row>
    <row r="12" spans="1:4" ht="12.75">
      <c r="A12" s="206"/>
      <c r="B12" s="206"/>
      <c r="C12" s="206"/>
      <c r="D12" s="206"/>
    </row>
    <row r="13" spans="1:4" s="2" customFormat="1" ht="12.75">
      <c r="A13" s="53">
        <v>1</v>
      </c>
      <c r="B13" s="53">
        <v>2</v>
      </c>
      <c r="C13" s="53">
        <v>3</v>
      </c>
      <c r="D13" s="53">
        <v>4</v>
      </c>
    </row>
    <row r="14" spans="1:4" ht="21">
      <c r="A14" s="32">
        <v>1</v>
      </c>
      <c r="B14" s="63" t="s">
        <v>218</v>
      </c>
      <c r="C14" s="34" t="s">
        <v>741</v>
      </c>
      <c r="D14" s="116">
        <f>D15-D16</f>
        <v>0</v>
      </c>
    </row>
    <row r="15" spans="1:4" ht="22.5">
      <c r="A15" s="32">
        <v>2</v>
      </c>
      <c r="B15" s="64" t="s">
        <v>886</v>
      </c>
      <c r="C15" s="5" t="s">
        <v>263</v>
      </c>
      <c r="D15" s="117">
        <v>0</v>
      </c>
    </row>
    <row r="16" spans="1:4" s="2" customFormat="1" ht="22.5">
      <c r="A16" s="32">
        <v>3</v>
      </c>
      <c r="B16" s="64" t="s">
        <v>887</v>
      </c>
      <c r="C16" s="5" t="s">
        <v>264</v>
      </c>
      <c r="D16" s="117">
        <v>0</v>
      </c>
    </row>
    <row r="17" spans="1:4" ht="21">
      <c r="A17" s="32">
        <v>4</v>
      </c>
      <c r="B17" s="63" t="s">
        <v>873</v>
      </c>
      <c r="C17" s="34" t="s">
        <v>742</v>
      </c>
      <c r="D17" s="121">
        <f>D18-D19</f>
        <v>0</v>
      </c>
    </row>
    <row r="18" spans="1:4" ht="33.75">
      <c r="A18" s="32">
        <v>5</v>
      </c>
      <c r="B18" s="64" t="s">
        <v>127</v>
      </c>
      <c r="C18" s="5" t="s">
        <v>265</v>
      </c>
      <c r="D18" s="117">
        <v>0</v>
      </c>
    </row>
    <row r="19" spans="1:4" s="2" customFormat="1" ht="33.75">
      <c r="A19" s="32">
        <v>6</v>
      </c>
      <c r="B19" s="64" t="s">
        <v>108</v>
      </c>
      <c r="C19" s="5" t="s">
        <v>109</v>
      </c>
      <c r="D19" s="124">
        <v>0</v>
      </c>
    </row>
    <row r="20" spans="1:4" ht="21">
      <c r="A20" s="32">
        <v>7</v>
      </c>
      <c r="B20" s="63" t="s">
        <v>228</v>
      </c>
      <c r="C20" s="34" t="s">
        <v>743</v>
      </c>
      <c r="D20" s="116">
        <f>D21+D22</f>
        <v>5000</v>
      </c>
    </row>
    <row r="21" spans="1:5" ht="22.5">
      <c r="A21" s="32">
        <v>8</v>
      </c>
      <c r="B21" s="64" t="s">
        <v>128</v>
      </c>
      <c r="C21" s="5" t="s">
        <v>266</v>
      </c>
      <c r="D21" s="117">
        <f>-(D15+D18+D25+D29+543332.3)</f>
        <v>-545332.3</v>
      </c>
      <c r="E21" s="48"/>
    </row>
    <row r="22" spans="1:4" ht="22.5">
      <c r="A22" s="32">
        <v>9</v>
      </c>
      <c r="B22" s="64" t="s">
        <v>129</v>
      </c>
      <c r="C22" s="5" t="s">
        <v>267</v>
      </c>
      <c r="D22" s="117">
        <f>D27+D32+D16+548332.3</f>
        <v>550332.3</v>
      </c>
    </row>
    <row r="23" spans="1:4" s="2" customFormat="1" ht="21">
      <c r="A23" s="32">
        <v>10</v>
      </c>
      <c r="B23" s="63" t="s">
        <v>881</v>
      </c>
      <c r="C23" s="34" t="s">
        <v>882</v>
      </c>
      <c r="D23" s="118">
        <f>D24+D26+D28</f>
        <v>0</v>
      </c>
    </row>
    <row r="24" spans="1:4" ht="21">
      <c r="A24" s="32">
        <v>11</v>
      </c>
      <c r="B24" s="63" t="s">
        <v>883</v>
      </c>
      <c r="C24" s="34" t="s">
        <v>110</v>
      </c>
      <c r="D24" s="116">
        <f>D25</f>
        <v>0</v>
      </c>
    </row>
    <row r="25" spans="1:4" s="2" customFormat="1" ht="22.5">
      <c r="A25" s="32">
        <v>12</v>
      </c>
      <c r="B25" s="64" t="s">
        <v>111</v>
      </c>
      <c r="C25" s="5" t="s">
        <v>268</v>
      </c>
      <c r="D25" s="117">
        <v>0</v>
      </c>
    </row>
    <row r="26" spans="1:4" ht="21">
      <c r="A26" s="32">
        <v>13</v>
      </c>
      <c r="B26" s="63" t="s">
        <v>229</v>
      </c>
      <c r="C26" s="34" t="s">
        <v>744</v>
      </c>
      <c r="D26" s="116">
        <f>-D27</f>
        <v>-2000</v>
      </c>
    </row>
    <row r="27" spans="1:4" ht="56.25">
      <c r="A27" s="32">
        <v>14</v>
      </c>
      <c r="B27" s="64" t="s">
        <v>112</v>
      </c>
      <c r="C27" s="5" t="s">
        <v>269</v>
      </c>
      <c r="D27" s="117">
        <v>2000</v>
      </c>
    </row>
    <row r="28" spans="1:4" ht="21">
      <c r="A28" s="32">
        <v>15</v>
      </c>
      <c r="B28" s="63" t="s">
        <v>230</v>
      </c>
      <c r="C28" s="34" t="s">
        <v>745</v>
      </c>
      <c r="D28" s="116">
        <f>D29-D32</f>
        <v>2000</v>
      </c>
    </row>
    <row r="29" spans="1:4" ht="22.5">
      <c r="A29" s="32">
        <v>16</v>
      </c>
      <c r="B29" s="64" t="s">
        <v>884</v>
      </c>
      <c r="C29" s="5" t="s">
        <v>270</v>
      </c>
      <c r="D29" s="117">
        <f>D30+D31</f>
        <v>2000</v>
      </c>
    </row>
    <row r="30" spans="1:4" ht="33.75">
      <c r="A30" s="32">
        <v>17</v>
      </c>
      <c r="B30" s="64" t="s">
        <v>601</v>
      </c>
      <c r="C30" s="5" t="s">
        <v>271</v>
      </c>
      <c r="D30" s="122">
        <f>0+D27</f>
        <v>2000</v>
      </c>
    </row>
    <row r="31" spans="1:4" ht="33.75">
      <c r="A31" s="32">
        <v>18</v>
      </c>
      <c r="B31" s="64" t="s">
        <v>885</v>
      </c>
      <c r="C31" s="5" t="s">
        <v>272</v>
      </c>
      <c r="D31" s="117">
        <v>0</v>
      </c>
    </row>
    <row r="32" spans="1:4" ht="22.5">
      <c r="A32" s="32">
        <v>19</v>
      </c>
      <c r="B32" s="64" t="s">
        <v>231</v>
      </c>
      <c r="C32" s="5" t="s">
        <v>273</v>
      </c>
      <c r="D32" s="117">
        <f>D33</f>
        <v>0</v>
      </c>
    </row>
    <row r="33" spans="1:4" ht="33.75">
      <c r="A33" s="32">
        <v>20</v>
      </c>
      <c r="B33" s="64" t="s">
        <v>602</v>
      </c>
      <c r="C33" s="5" t="s">
        <v>274</v>
      </c>
      <c r="D33" s="117">
        <v>0</v>
      </c>
    </row>
    <row r="34" spans="1:4" ht="21">
      <c r="A34" s="123">
        <v>21</v>
      </c>
      <c r="B34" s="63" t="s">
        <v>232</v>
      </c>
      <c r="C34" s="34"/>
      <c r="D34" s="119">
        <f>D14+D17+D20+D23</f>
        <v>5000</v>
      </c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D2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75390625" style="22" customWidth="1"/>
    <col min="2" max="2" width="8.75390625" style="22" customWidth="1"/>
    <col min="3" max="3" width="21.75390625" style="22" customWidth="1"/>
    <col min="4" max="4" width="56.75390625" style="22" customWidth="1"/>
  </cols>
  <sheetData>
    <row r="1" ht="12.75">
      <c r="D1" s="9" t="s">
        <v>369</v>
      </c>
    </row>
    <row r="2" ht="12.75">
      <c r="D2" s="9" t="s">
        <v>479</v>
      </c>
    </row>
    <row r="3" ht="12.75">
      <c r="D3" s="9" t="s">
        <v>480</v>
      </c>
    </row>
    <row r="4" ht="12.75">
      <c r="D4" s="9" t="s">
        <v>481</v>
      </c>
    </row>
    <row r="5" ht="12.75">
      <c r="D5" s="9" t="s">
        <v>480</v>
      </c>
    </row>
    <row r="6" ht="12.75">
      <c r="D6" s="9" t="s">
        <v>888</v>
      </c>
    </row>
    <row r="7" ht="12.75">
      <c r="D7" s="9"/>
    </row>
    <row r="8" spans="1:4" ht="12.75">
      <c r="A8" s="178" t="s">
        <v>605</v>
      </c>
      <c r="B8" s="178"/>
      <c r="C8" s="178"/>
      <c r="D8" s="178"/>
    </row>
    <row r="10" spans="1:4" ht="123.75">
      <c r="A10" s="4" t="s">
        <v>801</v>
      </c>
      <c r="B10" s="4" t="s">
        <v>606</v>
      </c>
      <c r="C10" s="4" t="s">
        <v>607</v>
      </c>
      <c r="D10" s="4" t="s">
        <v>608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34">
        <v>1</v>
      </c>
      <c r="B12" s="35" t="s">
        <v>766</v>
      </c>
      <c r="C12" s="36"/>
      <c r="D12" s="37" t="s">
        <v>262</v>
      </c>
    </row>
    <row r="13" spans="1:4" ht="22.5">
      <c r="A13" s="32">
        <v>2</v>
      </c>
      <c r="B13" s="6" t="s">
        <v>766</v>
      </c>
      <c r="C13" s="5" t="s">
        <v>263</v>
      </c>
      <c r="D13" s="64" t="s">
        <v>886</v>
      </c>
    </row>
    <row r="14" spans="1:4" ht="22.5">
      <c r="A14" s="32">
        <v>3</v>
      </c>
      <c r="B14" s="6" t="s">
        <v>766</v>
      </c>
      <c r="C14" s="5" t="s">
        <v>264</v>
      </c>
      <c r="D14" s="64" t="s">
        <v>887</v>
      </c>
    </row>
    <row r="15" spans="1:4" ht="33.75">
      <c r="A15" s="32">
        <v>4</v>
      </c>
      <c r="B15" s="6" t="s">
        <v>766</v>
      </c>
      <c r="C15" s="5" t="s">
        <v>265</v>
      </c>
      <c r="D15" s="64" t="s">
        <v>127</v>
      </c>
    </row>
    <row r="16" spans="1:4" ht="33.75">
      <c r="A16" s="32">
        <v>5</v>
      </c>
      <c r="B16" s="6" t="s">
        <v>766</v>
      </c>
      <c r="C16" s="5" t="s">
        <v>109</v>
      </c>
      <c r="D16" s="64" t="s">
        <v>108</v>
      </c>
    </row>
    <row r="17" spans="1:4" ht="22.5">
      <c r="A17" s="32">
        <v>6</v>
      </c>
      <c r="B17" s="6" t="s">
        <v>766</v>
      </c>
      <c r="C17" s="5" t="s">
        <v>266</v>
      </c>
      <c r="D17" s="64" t="s">
        <v>128</v>
      </c>
    </row>
    <row r="18" spans="1:4" ht="22.5">
      <c r="A18" s="32">
        <v>7</v>
      </c>
      <c r="B18" s="6" t="s">
        <v>766</v>
      </c>
      <c r="C18" s="5" t="s">
        <v>267</v>
      </c>
      <c r="D18" s="64" t="s">
        <v>129</v>
      </c>
    </row>
    <row r="19" spans="1:4" ht="22.5">
      <c r="A19" s="32">
        <v>8</v>
      </c>
      <c r="B19" s="6" t="s">
        <v>766</v>
      </c>
      <c r="C19" s="5" t="s">
        <v>268</v>
      </c>
      <c r="D19" s="64" t="s">
        <v>111</v>
      </c>
    </row>
    <row r="20" spans="1:4" ht="56.25">
      <c r="A20" s="32">
        <v>9</v>
      </c>
      <c r="B20" s="6" t="s">
        <v>766</v>
      </c>
      <c r="C20" s="5" t="s">
        <v>269</v>
      </c>
      <c r="D20" s="64" t="s">
        <v>112</v>
      </c>
    </row>
    <row r="21" spans="1:4" ht="22.5">
      <c r="A21" s="32">
        <v>10</v>
      </c>
      <c r="B21" s="6" t="s">
        <v>766</v>
      </c>
      <c r="C21" s="5" t="s">
        <v>270</v>
      </c>
      <c r="D21" s="64" t="s">
        <v>884</v>
      </c>
    </row>
    <row r="22" spans="1:4" ht="22.5">
      <c r="A22" s="32">
        <v>11</v>
      </c>
      <c r="B22" s="6" t="s">
        <v>766</v>
      </c>
      <c r="C22" s="5" t="s">
        <v>271</v>
      </c>
      <c r="D22" s="64" t="s">
        <v>601</v>
      </c>
    </row>
    <row r="23" spans="1:4" ht="33.75">
      <c r="A23" s="32">
        <v>12</v>
      </c>
      <c r="B23" s="6" t="s">
        <v>766</v>
      </c>
      <c r="C23" s="5" t="s">
        <v>272</v>
      </c>
      <c r="D23" s="64" t="s">
        <v>885</v>
      </c>
    </row>
    <row r="24" spans="1:4" ht="22.5">
      <c r="A24" s="32">
        <v>13</v>
      </c>
      <c r="B24" s="6" t="s">
        <v>766</v>
      </c>
      <c r="C24" s="5" t="s">
        <v>273</v>
      </c>
      <c r="D24" s="64" t="s">
        <v>231</v>
      </c>
    </row>
    <row r="25" spans="1:4" ht="33.75">
      <c r="A25" s="32">
        <v>14</v>
      </c>
      <c r="B25" s="38" t="s">
        <v>766</v>
      </c>
      <c r="C25" s="5" t="s">
        <v>274</v>
      </c>
      <c r="D25" s="64" t="s">
        <v>602</v>
      </c>
    </row>
  </sheetData>
  <sheetProtection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F78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6.375" style="0" customWidth="1"/>
    <col min="2" max="2" width="20.25390625" style="0" customWidth="1"/>
    <col min="3" max="3" width="70.375" style="0" customWidth="1"/>
    <col min="4" max="4" width="10.875" style="0" customWidth="1"/>
    <col min="5" max="5" width="11.00390625" style="0" hidden="1" customWidth="1"/>
    <col min="6" max="6" width="13.625" style="0" hidden="1" customWidth="1"/>
  </cols>
  <sheetData>
    <row r="1" spans="1:5" ht="12.75">
      <c r="A1" s="69"/>
      <c r="B1" s="70"/>
      <c r="C1" s="70"/>
      <c r="D1" s="70" t="s">
        <v>896</v>
      </c>
      <c r="E1" s="70"/>
    </row>
    <row r="2" spans="1:5" ht="12.75">
      <c r="A2" s="69"/>
      <c r="B2" s="70"/>
      <c r="C2" s="70"/>
      <c r="D2" s="70" t="s">
        <v>479</v>
      </c>
      <c r="E2" s="70"/>
    </row>
    <row r="3" spans="1:5" ht="12.75">
      <c r="A3" s="69"/>
      <c r="B3" s="70"/>
      <c r="C3" s="70"/>
      <c r="D3" s="70" t="s">
        <v>480</v>
      </c>
      <c r="E3" s="70"/>
    </row>
    <row r="4" spans="1:5" ht="12.75">
      <c r="A4" s="69"/>
      <c r="B4" s="70"/>
      <c r="C4" s="70"/>
      <c r="D4" s="70" t="s">
        <v>481</v>
      </c>
      <c r="E4" s="70"/>
    </row>
    <row r="5" spans="1:5" ht="12.75">
      <c r="A5" s="69"/>
      <c r="B5" s="70"/>
      <c r="C5" s="70"/>
      <c r="D5" s="70" t="s">
        <v>480</v>
      </c>
      <c r="E5" s="70"/>
    </row>
    <row r="6" spans="1:5" ht="12.75">
      <c r="A6" s="69"/>
      <c r="B6" s="169"/>
      <c r="C6" s="169"/>
      <c r="D6" s="70" t="s">
        <v>888</v>
      </c>
      <c r="E6" s="70"/>
    </row>
    <row r="7" spans="1:5" ht="12.75">
      <c r="A7" s="69"/>
      <c r="B7" s="71"/>
      <c r="C7" s="71"/>
      <c r="D7" s="70"/>
      <c r="E7" s="70"/>
    </row>
    <row r="8" spans="1:3" ht="12.75" customHeight="1">
      <c r="A8" s="69"/>
      <c r="B8" s="170" t="s">
        <v>17</v>
      </c>
      <c r="C8" s="170"/>
    </row>
    <row r="9" spans="1:3" ht="12.75">
      <c r="A9" s="69"/>
      <c r="B9" s="72"/>
      <c r="C9" s="72"/>
    </row>
    <row r="10" spans="1:5" ht="12.75" customHeight="1">
      <c r="A10" s="164" t="s">
        <v>801</v>
      </c>
      <c r="B10" s="166" t="s">
        <v>490</v>
      </c>
      <c r="C10" s="166" t="s">
        <v>18</v>
      </c>
      <c r="D10" s="166" t="s">
        <v>491</v>
      </c>
      <c r="E10" s="166" t="s">
        <v>494</v>
      </c>
    </row>
    <row r="11" spans="1:5" ht="30" customHeight="1">
      <c r="A11" s="165"/>
      <c r="B11" s="167"/>
      <c r="C11" s="167"/>
      <c r="D11" s="167"/>
      <c r="E11" s="167"/>
    </row>
    <row r="12" spans="1:6" ht="12.75">
      <c r="A12" s="73">
        <v>1</v>
      </c>
      <c r="B12" s="132" t="s">
        <v>19</v>
      </c>
      <c r="C12" s="133" t="s">
        <v>20</v>
      </c>
      <c r="D12" s="134">
        <f>D13+D17+D20+D22+D30+D32+D35</f>
        <v>161309</v>
      </c>
      <c r="E12" s="134">
        <f>E13+E17+E20+E22+E30+E32+E35</f>
        <v>161309</v>
      </c>
      <c r="F12" s="131">
        <f>SUM(D12-E12)</f>
        <v>0</v>
      </c>
    </row>
    <row r="13" spans="1:6" ht="12.75">
      <c r="A13" s="73">
        <f aca="true" t="shared" si="0" ref="A13:A74">A12+1</f>
        <v>2</v>
      </c>
      <c r="B13" s="74" t="s">
        <v>21</v>
      </c>
      <c r="C13" s="75" t="s">
        <v>22</v>
      </c>
      <c r="D13" s="76">
        <f>D14+D15+D16</f>
        <v>144132</v>
      </c>
      <c r="E13" s="76">
        <f>E14+E15+E16</f>
        <v>144132</v>
      </c>
      <c r="F13" s="131">
        <f aca="true" t="shared" si="1" ref="F13:F74">SUM(D13-E13)</f>
        <v>0</v>
      </c>
    </row>
    <row r="14" spans="1:6" ht="39" customHeight="1">
      <c r="A14" s="73">
        <f t="shared" si="0"/>
        <v>3</v>
      </c>
      <c r="B14" s="77" t="s">
        <v>23</v>
      </c>
      <c r="C14" s="78" t="s">
        <v>24</v>
      </c>
      <c r="D14" s="79">
        <v>1000</v>
      </c>
      <c r="E14" s="79">
        <v>1000</v>
      </c>
      <c r="F14" s="131">
        <f t="shared" si="1"/>
        <v>0</v>
      </c>
    </row>
    <row r="15" spans="1:6" ht="66" customHeight="1">
      <c r="A15" s="73">
        <f t="shared" si="0"/>
        <v>4</v>
      </c>
      <c r="B15" s="77" t="s">
        <v>25</v>
      </c>
      <c r="C15" s="78" t="s">
        <v>26</v>
      </c>
      <c r="D15" s="79">
        <v>142132</v>
      </c>
      <c r="E15" s="79">
        <v>142132</v>
      </c>
      <c r="F15" s="131">
        <f t="shared" si="1"/>
        <v>0</v>
      </c>
    </row>
    <row r="16" spans="1:6" ht="64.5" customHeight="1">
      <c r="A16" s="73">
        <f t="shared" si="0"/>
        <v>5</v>
      </c>
      <c r="B16" s="77" t="s">
        <v>27</v>
      </c>
      <c r="C16" s="78" t="s">
        <v>28</v>
      </c>
      <c r="D16" s="79">
        <v>1000</v>
      </c>
      <c r="E16" s="79">
        <v>1000</v>
      </c>
      <c r="F16" s="131">
        <f t="shared" si="1"/>
        <v>0</v>
      </c>
    </row>
    <row r="17" spans="1:6" ht="12.75">
      <c r="A17" s="73">
        <f t="shared" si="0"/>
        <v>6</v>
      </c>
      <c r="B17" s="74" t="s">
        <v>29</v>
      </c>
      <c r="C17" s="75" t="s">
        <v>30</v>
      </c>
      <c r="D17" s="76">
        <f>D18+D19</f>
        <v>2339</v>
      </c>
      <c r="E17" s="76">
        <f>E18+E19</f>
        <v>2339</v>
      </c>
      <c r="F17" s="131">
        <f t="shared" si="1"/>
        <v>0</v>
      </c>
    </row>
    <row r="18" spans="1:6" ht="16.5" customHeight="1">
      <c r="A18" s="73">
        <f t="shared" si="0"/>
        <v>7</v>
      </c>
      <c r="B18" s="77" t="s">
        <v>31</v>
      </c>
      <c r="C18" s="78" t="s">
        <v>32</v>
      </c>
      <c r="D18" s="79">
        <v>2244</v>
      </c>
      <c r="E18" s="79">
        <v>2244</v>
      </c>
      <c r="F18" s="131">
        <f t="shared" si="1"/>
        <v>0</v>
      </c>
    </row>
    <row r="19" spans="1:6" ht="12.75">
      <c r="A19" s="73">
        <f t="shared" si="0"/>
        <v>8</v>
      </c>
      <c r="B19" s="80" t="s">
        <v>33</v>
      </c>
      <c r="C19" s="81" t="s">
        <v>34</v>
      </c>
      <c r="D19" s="79">
        <v>95</v>
      </c>
      <c r="E19" s="79">
        <v>95</v>
      </c>
      <c r="F19" s="131">
        <f t="shared" si="1"/>
        <v>0</v>
      </c>
    </row>
    <row r="20" spans="1:6" ht="12.75">
      <c r="A20" s="73">
        <f t="shared" si="0"/>
        <v>9</v>
      </c>
      <c r="B20" s="74" t="s">
        <v>35</v>
      </c>
      <c r="C20" s="75" t="s">
        <v>36</v>
      </c>
      <c r="D20" s="76">
        <f>D21</f>
        <v>5680</v>
      </c>
      <c r="E20" s="76">
        <f>E21</f>
        <v>5680</v>
      </c>
      <c r="F20" s="131">
        <f t="shared" si="1"/>
        <v>0</v>
      </c>
    </row>
    <row r="21" spans="1:6" ht="64.5" customHeight="1">
      <c r="A21" s="73">
        <f t="shared" si="0"/>
        <v>10</v>
      </c>
      <c r="B21" s="80" t="s">
        <v>37</v>
      </c>
      <c r="C21" s="81" t="s">
        <v>38</v>
      </c>
      <c r="D21" s="79">
        <v>5680</v>
      </c>
      <c r="E21" s="79">
        <v>5680</v>
      </c>
      <c r="F21" s="131">
        <f t="shared" si="1"/>
        <v>0</v>
      </c>
    </row>
    <row r="22" spans="1:6" ht="26.25" customHeight="1">
      <c r="A22" s="73">
        <f t="shared" si="0"/>
        <v>11</v>
      </c>
      <c r="B22" s="74" t="s">
        <v>39</v>
      </c>
      <c r="C22" s="75" t="s">
        <v>40</v>
      </c>
      <c r="D22" s="76">
        <f>D23+D24+D26+D27</f>
        <v>1061</v>
      </c>
      <c r="E22" s="76">
        <f>E23+E24+E26+E27</f>
        <v>1061</v>
      </c>
      <c r="F22" s="131">
        <f t="shared" si="1"/>
        <v>0</v>
      </c>
    </row>
    <row r="23" spans="1:6" ht="52.5" customHeight="1">
      <c r="A23" s="73">
        <f t="shared" si="0"/>
        <v>12</v>
      </c>
      <c r="B23" s="77" t="s">
        <v>41</v>
      </c>
      <c r="C23" s="78" t="s">
        <v>42</v>
      </c>
      <c r="D23" s="79">
        <v>450</v>
      </c>
      <c r="E23" s="79">
        <v>450</v>
      </c>
      <c r="F23" s="131">
        <f t="shared" si="1"/>
        <v>0</v>
      </c>
    </row>
    <row r="24" spans="1:6" ht="52.5" customHeight="1">
      <c r="A24" s="73">
        <f t="shared" si="0"/>
        <v>13</v>
      </c>
      <c r="B24" s="74" t="s">
        <v>284</v>
      </c>
      <c r="C24" s="75" t="s">
        <v>285</v>
      </c>
      <c r="D24" s="76">
        <f>D25</f>
        <v>400</v>
      </c>
      <c r="E24" s="76">
        <f>E25</f>
        <v>400</v>
      </c>
      <c r="F24" s="131">
        <f t="shared" si="1"/>
        <v>0</v>
      </c>
    </row>
    <row r="25" spans="1:6" ht="67.5" customHeight="1">
      <c r="A25" s="73">
        <f t="shared" si="0"/>
        <v>14</v>
      </c>
      <c r="B25" s="77" t="s">
        <v>286</v>
      </c>
      <c r="C25" s="78" t="s">
        <v>45</v>
      </c>
      <c r="D25" s="79">
        <v>400</v>
      </c>
      <c r="E25" s="79">
        <v>400</v>
      </c>
      <c r="F25" s="131">
        <f t="shared" si="1"/>
        <v>0</v>
      </c>
    </row>
    <row r="26" spans="1:6" ht="40.5" customHeight="1">
      <c r="A26" s="73">
        <f t="shared" si="0"/>
        <v>15</v>
      </c>
      <c r="B26" s="77" t="s">
        <v>46</v>
      </c>
      <c r="C26" s="78" t="s">
        <v>47</v>
      </c>
      <c r="D26" s="79">
        <v>150</v>
      </c>
      <c r="E26" s="79">
        <v>150</v>
      </c>
      <c r="F26" s="131">
        <f t="shared" si="1"/>
        <v>0</v>
      </c>
    </row>
    <row r="27" spans="1:6" ht="51.75" customHeight="1">
      <c r="A27" s="73">
        <f t="shared" si="0"/>
        <v>16</v>
      </c>
      <c r="B27" s="74" t="s">
        <v>48</v>
      </c>
      <c r="C27" s="75" t="s">
        <v>49</v>
      </c>
      <c r="D27" s="76">
        <f>D28+D29</f>
        <v>61</v>
      </c>
      <c r="E27" s="76">
        <f>E28+E29</f>
        <v>61</v>
      </c>
      <c r="F27" s="131">
        <f t="shared" si="1"/>
        <v>0</v>
      </c>
    </row>
    <row r="28" spans="1:6" ht="25.5" customHeight="1">
      <c r="A28" s="73">
        <f t="shared" si="0"/>
        <v>17</v>
      </c>
      <c r="B28" s="77" t="s">
        <v>50</v>
      </c>
      <c r="C28" s="78" t="s">
        <v>51</v>
      </c>
      <c r="D28" s="79">
        <v>11</v>
      </c>
      <c r="E28" s="79">
        <v>11</v>
      </c>
      <c r="F28" s="131">
        <f t="shared" si="1"/>
        <v>0</v>
      </c>
    </row>
    <row r="29" spans="1:6" ht="56.25" customHeight="1">
      <c r="A29" s="73">
        <f t="shared" si="0"/>
        <v>18</v>
      </c>
      <c r="B29" s="77" t="s">
        <v>52</v>
      </c>
      <c r="C29" s="78" t="s">
        <v>68</v>
      </c>
      <c r="D29" s="79">
        <v>50</v>
      </c>
      <c r="E29" s="79">
        <v>50</v>
      </c>
      <c r="F29" s="131">
        <f t="shared" si="1"/>
        <v>0</v>
      </c>
    </row>
    <row r="30" spans="1:6" ht="16.5" customHeight="1">
      <c r="A30" s="73">
        <f t="shared" si="0"/>
        <v>19</v>
      </c>
      <c r="B30" s="74" t="s">
        <v>53</v>
      </c>
      <c r="C30" s="75" t="s">
        <v>54</v>
      </c>
      <c r="D30" s="76">
        <f>D31</f>
        <v>458</v>
      </c>
      <c r="E30" s="76">
        <f>E31</f>
        <v>458</v>
      </c>
      <c r="F30" s="131">
        <f t="shared" si="1"/>
        <v>0</v>
      </c>
    </row>
    <row r="31" spans="1:6" ht="20.25" customHeight="1">
      <c r="A31" s="73">
        <f t="shared" si="0"/>
        <v>20</v>
      </c>
      <c r="B31" s="77" t="s">
        <v>55</v>
      </c>
      <c r="C31" s="78" t="s">
        <v>56</v>
      </c>
      <c r="D31" s="79">
        <v>458</v>
      </c>
      <c r="E31" s="79">
        <v>458</v>
      </c>
      <c r="F31" s="131">
        <f t="shared" si="1"/>
        <v>0</v>
      </c>
    </row>
    <row r="32" spans="1:6" ht="25.5">
      <c r="A32" s="73">
        <f t="shared" si="0"/>
        <v>21</v>
      </c>
      <c r="B32" s="74" t="s">
        <v>57</v>
      </c>
      <c r="C32" s="75" t="s">
        <v>58</v>
      </c>
      <c r="D32" s="76">
        <f>D33</f>
        <v>7519</v>
      </c>
      <c r="E32" s="76">
        <f>E33</f>
        <v>7519</v>
      </c>
      <c r="F32" s="131">
        <f t="shared" si="1"/>
        <v>0</v>
      </c>
    </row>
    <row r="33" spans="1:6" ht="39.75" customHeight="1">
      <c r="A33" s="73">
        <f t="shared" si="0"/>
        <v>22</v>
      </c>
      <c r="B33" s="74" t="s">
        <v>59</v>
      </c>
      <c r="C33" s="75" t="s">
        <v>60</v>
      </c>
      <c r="D33" s="79">
        <f>D34</f>
        <v>7519</v>
      </c>
      <c r="E33" s="79">
        <f>E34</f>
        <v>7519</v>
      </c>
      <c r="F33" s="131">
        <f t="shared" si="1"/>
        <v>0</v>
      </c>
    </row>
    <row r="34" spans="1:6" ht="30" customHeight="1">
      <c r="A34" s="73">
        <f t="shared" si="0"/>
        <v>23</v>
      </c>
      <c r="B34" s="77" t="s">
        <v>61</v>
      </c>
      <c r="C34" s="78" t="s">
        <v>62</v>
      </c>
      <c r="D34" s="79">
        <v>7519</v>
      </c>
      <c r="E34" s="79">
        <v>7519</v>
      </c>
      <c r="F34" s="131">
        <f t="shared" si="1"/>
        <v>0</v>
      </c>
    </row>
    <row r="35" spans="1:6" ht="25.5">
      <c r="A35" s="73">
        <f t="shared" si="0"/>
        <v>24</v>
      </c>
      <c r="B35" s="74" t="s">
        <v>63</v>
      </c>
      <c r="C35" s="75" t="s">
        <v>64</v>
      </c>
      <c r="D35" s="76">
        <f>D36+D37</f>
        <v>120</v>
      </c>
      <c r="E35" s="76">
        <f>E36+E37</f>
        <v>120</v>
      </c>
      <c r="F35" s="131">
        <f t="shared" si="1"/>
        <v>0</v>
      </c>
    </row>
    <row r="36" spans="1:6" ht="67.5" customHeight="1">
      <c r="A36" s="73">
        <f t="shared" si="0"/>
        <v>25</v>
      </c>
      <c r="B36" s="77" t="s">
        <v>65</v>
      </c>
      <c r="C36" s="78" t="s">
        <v>66</v>
      </c>
      <c r="D36" s="79">
        <v>50</v>
      </c>
      <c r="E36" s="79">
        <v>50</v>
      </c>
      <c r="F36" s="131">
        <f t="shared" si="1"/>
        <v>0</v>
      </c>
    </row>
    <row r="37" spans="1:6" ht="27.75" customHeight="1">
      <c r="A37" s="73">
        <f t="shared" si="0"/>
        <v>26</v>
      </c>
      <c r="B37" s="77" t="s">
        <v>67</v>
      </c>
      <c r="C37" s="78" t="s">
        <v>970</v>
      </c>
      <c r="D37" s="79">
        <v>70</v>
      </c>
      <c r="E37" s="79">
        <v>70</v>
      </c>
      <c r="F37" s="131">
        <f t="shared" si="1"/>
        <v>0</v>
      </c>
    </row>
    <row r="38" spans="1:6" ht="12.75">
      <c r="A38" s="73">
        <f t="shared" si="0"/>
        <v>27</v>
      </c>
      <c r="B38" s="132" t="s">
        <v>971</v>
      </c>
      <c r="C38" s="133" t="s">
        <v>972</v>
      </c>
      <c r="D38" s="134">
        <f>D39</f>
        <v>382023.3</v>
      </c>
      <c r="E38" s="134">
        <f>E39</f>
        <v>379890</v>
      </c>
      <c r="F38" s="131">
        <f t="shared" si="1"/>
        <v>2133.2999999999884</v>
      </c>
    </row>
    <row r="39" spans="1:6" ht="29.25" customHeight="1">
      <c r="A39" s="73">
        <f t="shared" si="0"/>
        <v>28</v>
      </c>
      <c r="B39" s="74" t="s">
        <v>973</v>
      </c>
      <c r="C39" s="75" t="s">
        <v>974</v>
      </c>
      <c r="D39" s="76">
        <f>D40+D42+D59+D71</f>
        <v>382023.3</v>
      </c>
      <c r="E39" s="76">
        <f>E40+E42+E59+E71</f>
        <v>379890</v>
      </c>
      <c r="F39" s="131">
        <f t="shared" si="1"/>
        <v>2133.2999999999884</v>
      </c>
    </row>
    <row r="40" spans="1:6" ht="25.5">
      <c r="A40" s="73">
        <f t="shared" si="0"/>
        <v>29</v>
      </c>
      <c r="B40" s="74" t="s">
        <v>975</v>
      </c>
      <c r="C40" s="75" t="s">
        <v>976</v>
      </c>
      <c r="D40" s="134">
        <f>D41</f>
        <v>121437</v>
      </c>
      <c r="E40" s="76">
        <f>E41</f>
        <v>106820</v>
      </c>
      <c r="F40" s="131">
        <f t="shared" si="1"/>
        <v>14617</v>
      </c>
    </row>
    <row r="41" spans="1:6" ht="25.5">
      <c r="A41" s="73">
        <f t="shared" si="0"/>
        <v>30</v>
      </c>
      <c r="B41" s="77" t="s">
        <v>977</v>
      </c>
      <c r="C41" s="78" t="s">
        <v>978</v>
      </c>
      <c r="D41" s="79">
        <v>121437</v>
      </c>
      <c r="E41" s="79">
        <v>106820</v>
      </c>
      <c r="F41" s="131">
        <f t="shared" si="1"/>
        <v>14617</v>
      </c>
    </row>
    <row r="42" spans="1:6" ht="28.5" customHeight="1">
      <c r="A42" s="73">
        <f t="shared" si="0"/>
        <v>31</v>
      </c>
      <c r="B42" s="74" t="s">
        <v>979</v>
      </c>
      <c r="C42" s="75" t="s">
        <v>980</v>
      </c>
      <c r="D42" s="135">
        <f>D43+D44+D45+D46+D49</f>
        <v>66882.79999999999</v>
      </c>
      <c r="E42" s="76">
        <f>E43+E44+E45+E46+E49</f>
        <v>80585.5</v>
      </c>
      <c r="F42" s="136">
        <f t="shared" si="1"/>
        <v>-13702.700000000012</v>
      </c>
    </row>
    <row r="43" spans="1:6" ht="25.5">
      <c r="A43" s="73">
        <f t="shared" si="0"/>
        <v>32</v>
      </c>
      <c r="B43" s="77" t="s">
        <v>981</v>
      </c>
      <c r="C43" s="78" t="s">
        <v>982</v>
      </c>
      <c r="D43" s="79">
        <v>239.4</v>
      </c>
      <c r="E43" s="79">
        <v>313.1</v>
      </c>
      <c r="F43" s="131">
        <f t="shared" si="1"/>
        <v>-73.70000000000002</v>
      </c>
    </row>
    <row r="44" spans="1:6" ht="41.25" customHeight="1">
      <c r="A44" s="73">
        <f t="shared" si="0"/>
        <v>33</v>
      </c>
      <c r="B44" s="77" t="s">
        <v>983</v>
      </c>
      <c r="C44" s="78" t="s">
        <v>984</v>
      </c>
      <c r="D44" s="79">
        <v>5667</v>
      </c>
      <c r="E44" s="79">
        <v>5667</v>
      </c>
      <c r="F44" s="131">
        <f t="shared" si="1"/>
        <v>0</v>
      </c>
    </row>
    <row r="45" spans="1:6" ht="41.25" customHeight="1">
      <c r="A45" s="73">
        <f t="shared" si="0"/>
        <v>34</v>
      </c>
      <c r="B45" s="77" t="s">
        <v>985</v>
      </c>
      <c r="C45" s="78" t="s">
        <v>986</v>
      </c>
      <c r="D45" s="79">
        <v>10200</v>
      </c>
      <c r="E45" s="79">
        <v>10200</v>
      </c>
      <c r="F45" s="131">
        <f t="shared" si="1"/>
        <v>0</v>
      </c>
    </row>
    <row r="46" spans="1:6" ht="42" customHeight="1">
      <c r="A46" s="73">
        <f t="shared" si="0"/>
        <v>35</v>
      </c>
      <c r="B46" s="74" t="s">
        <v>987</v>
      </c>
      <c r="C46" s="75" t="s">
        <v>988</v>
      </c>
      <c r="D46" s="76">
        <f>D47+D48</f>
        <v>1084.7</v>
      </c>
      <c r="E46" s="76">
        <f>E47+E48</f>
        <v>1084.7</v>
      </c>
      <c r="F46" s="131">
        <f t="shared" si="1"/>
        <v>0</v>
      </c>
    </row>
    <row r="47" spans="1:6" ht="28.5" customHeight="1">
      <c r="A47" s="73">
        <f t="shared" si="0"/>
        <v>36</v>
      </c>
      <c r="B47" s="80" t="s">
        <v>987</v>
      </c>
      <c r="C47" s="81" t="s">
        <v>989</v>
      </c>
      <c r="D47" s="79">
        <v>598.7</v>
      </c>
      <c r="E47" s="79">
        <v>598.7</v>
      </c>
      <c r="F47" s="131">
        <f t="shared" si="1"/>
        <v>0</v>
      </c>
    </row>
    <row r="48" spans="1:6" ht="29.25" customHeight="1">
      <c r="A48" s="73">
        <f t="shared" si="0"/>
        <v>37</v>
      </c>
      <c r="B48" s="80" t="s">
        <v>987</v>
      </c>
      <c r="C48" s="81" t="s">
        <v>990</v>
      </c>
      <c r="D48" s="79">
        <v>486</v>
      </c>
      <c r="E48" s="79">
        <v>486</v>
      </c>
      <c r="F48" s="131">
        <f t="shared" si="1"/>
        <v>0</v>
      </c>
    </row>
    <row r="49" spans="1:6" ht="16.5" customHeight="1">
      <c r="A49" s="73">
        <f t="shared" si="0"/>
        <v>38</v>
      </c>
      <c r="B49" s="74" t="s">
        <v>991</v>
      </c>
      <c r="C49" s="75" t="s">
        <v>992</v>
      </c>
      <c r="D49" s="76">
        <f>D50+D51+D52+D53+D54+D55+D56+D57+D58</f>
        <v>49691.7</v>
      </c>
      <c r="E49" s="76">
        <f>E50+E51+E52+E53+E54+E55+E56+E57+E58</f>
        <v>63320.7</v>
      </c>
      <c r="F49" s="131">
        <f t="shared" si="1"/>
        <v>-13629</v>
      </c>
    </row>
    <row r="50" spans="1:6" ht="27.75" customHeight="1">
      <c r="A50" s="73">
        <f t="shared" si="0"/>
        <v>39</v>
      </c>
      <c r="B50" s="80" t="s">
        <v>991</v>
      </c>
      <c r="C50" s="81" t="s">
        <v>439</v>
      </c>
      <c r="D50" s="79">
        <v>11469</v>
      </c>
      <c r="E50" s="79">
        <v>11469</v>
      </c>
      <c r="F50" s="131">
        <f t="shared" si="1"/>
        <v>0</v>
      </c>
    </row>
    <row r="51" spans="1:6" ht="42" customHeight="1">
      <c r="A51" s="73">
        <f t="shared" si="0"/>
        <v>40</v>
      </c>
      <c r="B51" s="80" t="s">
        <v>991</v>
      </c>
      <c r="C51" s="81" t="s">
        <v>440</v>
      </c>
      <c r="D51" s="79">
        <v>18867</v>
      </c>
      <c r="E51" s="79">
        <v>32466</v>
      </c>
      <c r="F51" s="131">
        <f t="shared" si="1"/>
        <v>-13599</v>
      </c>
    </row>
    <row r="52" spans="1:6" ht="40.5" customHeight="1">
      <c r="A52" s="73">
        <f t="shared" si="0"/>
        <v>41</v>
      </c>
      <c r="B52" s="80" t="s">
        <v>991</v>
      </c>
      <c r="C52" s="81" t="s">
        <v>441</v>
      </c>
      <c r="D52" s="79">
        <v>1771</v>
      </c>
      <c r="E52" s="79">
        <v>1771</v>
      </c>
      <c r="F52" s="131">
        <f t="shared" si="1"/>
        <v>0</v>
      </c>
    </row>
    <row r="53" spans="1:6" ht="16.5" customHeight="1">
      <c r="A53" s="73">
        <f t="shared" si="0"/>
        <v>42</v>
      </c>
      <c r="B53" s="80" t="s">
        <v>991</v>
      </c>
      <c r="C53" s="81" t="s">
        <v>442</v>
      </c>
      <c r="D53" s="79">
        <v>4423</v>
      </c>
      <c r="E53" s="79">
        <v>4423</v>
      </c>
      <c r="F53" s="131">
        <f t="shared" si="1"/>
        <v>0</v>
      </c>
    </row>
    <row r="54" spans="1:6" ht="26.25" customHeight="1">
      <c r="A54" s="73">
        <f t="shared" si="0"/>
        <v>43</v>
      </c>
      <c r="B54" s="80" t="s">
        <v>991</v>
      </c>
      <c r="C54" s="81" t="s">
        <v>443</v>
      </c>
      <c r="D54" s="79">
        <v>728</v>
      </c>
      <c r="E54" s="79">
        <v>728</v>
      </c>
      <c r="F54" s="131">
        <f t="shared" si="1"/>
        <v>0</v>
      </c>
    </row>
    <row r="55" spans="1:6" ht="39.75" customHeight="1">
      <c r="A55" s="73">
        <f t="shared" si="0"/>
        <v>44</v>
      </c>
      <c r="B55" s="80" t="s">
        <v>991</v>
      </c>
      <c r="C55" s="81" t="s">
        <v>444</v>
      </c>
      <c r="D55" s="79">
        <v>12185</v>
      </c>
      <c r="E55" s="79">
        <v>12185</v>
      </c>
      <c r="F55" s="131">
        <f t="shared" si="1"/>
        <v>0</v>
      </c>
    </row>
    <row r="56" spans="1:6" ht="54" customHeight="1">
      <c r="A56" s="73">
        <f t="shared" si="0"/>
        <v>45</v>
      </c>
      <c r="B56" s="80" t="s">
        <v>991</v>
      </c>
      <c r="C56" s="81" t="s">
        <v>445</v>
      </c>
      <c r="D56" s="79">
        <v>200</v>
      </c>
      <c r="E56" s="79">
        <v>200</v>
      </c>
      <c r="F56" s="131">
        <f t="shared" si="1"/>
        <v>0</v>
      </c>
    </row>
    <row r="57" spans="1:6" ht="27.75" customHeight="1">
      <c r="A57" s="73">
        <f t="shared" si="0"/>
        <v>46</v>
      </c>
      <c r="B57" s="80" t="s">
        <v>991</v>
      </c>
      <c r="C57" s="137" t="s">
        <v>102</v>
      </c>
      <c r="D57" s="138">
        <v>48.7</v>
      </c>
      <c r="E57" s="79">
        <v>48.7</v>
      </c>
      <c r="F57" s="131">
        <f t="shared" si="1"/>
        <v>0</v>
      </c>
    </row>
    <row r="58" spans="1:6" ht="29.25" customHeight="1">
      <c r="A58" s="73">
        <f t="shared" si="0"/>
        <v>47</v>
      </c>
      <c r="B58" s="80" t="s">
        <v>991</v>
      </c>
      <c r="C58" s="81" t="s">
        <v>446</v>
      </c>
      <c r="D58" s="79">
        <v>0</v>
      </c>
      <c r="E58" s="79">
        <v>30</v>
      </c>
      <c r="F58" s="131">
        <f t="shared" si="1"/>
        <v>-30</v>
      </c>
    </row>
    <row r="59" spans="1:6" ht="25.5">
      <c r="A59" s="73">
        <f t="shared" si="0"/>
        <v>48</v>
      </c>
      <c r="B59" s="74" t="s">
        <v>447</v>
      </c>
      <c r="C59" s="75" t="s">
        <v>448</v>
      </c>
      <c r="D59" s="135">
        <f>D60+D61+D62+D63+D64+D65+D69</f>
        <v>193575.5</v>
      </c>
      <c r="E59" s="76">
        <f>E60+E61+E62+E63+E64+E65+E69</f>
        <v>192356.5</v>
      </c>
      <c r="F59" s="136">
        <f t="shared" si="1"/>
        <v>1219</v>
      </c>
    </row>
    <row r="60" spans="1:6" ht="27.75" customHeight="1">
      <c r="A60" s="73">
        <f t="shared" si="0"/>
        <v>49</v>
      </c>
      <c r="B60" s="77" t="s">
        <v>449</v>
      </c>
      <c r="C60" s="78" t="s">
        <v>995</v>
      </c>
      <c r="D60" s="79">
        <v>7023</v>
      </c>
      <c r="E60" s="79">
        <v>7023</v>
      </c>
      <c r="F60" s="131">
        <f t="shared" si="1"/>
        <v>0</v>
      </c>
    </row>
    <row r="61" spans="1:6" ht="27.75" customHeight="1">
      <c r="A61" s="73">
        <f t="shared" si="0"/>
        <v>50</v>
      </c>
      <c r="B61" s="77" t="s">
        <v>996</v>
      </c>
      <c r="C61" s="78" t="s">
        <v>997</v>
      </c>
      <c r="D61" s="79">
        <v>310.8</v>
      </c>
      <c r="E61" s="79">
        <v>310.8</v>
      </c>
      <c r="F61" s="131">
        <f t="shared" si="1"/>
        <v>0</v>
      </c>
    </row>
    <row r="62" spans="1:6" ht="38.25">
      <c r="A62" s="73">
        <f t="shared" si="0"/>
        <v>51</v>
      </c>
      <c r="B62" s="77" t="s">
        <v>998</v>
      </c>
      <c r="C62" s="78" t="s">
        <v>999</v>
      </c>
      <c r="D62" s="79">
        <v>935</v>
      </c>
      <c r="E62" s="79">
        <v>935</v>
      </c>
      <c r="F62" s="131">
        <f t="shared" si="1"/>
        <v>0</v>
      </c>
    </row>
    <row r="63" spans="1:6" ht="27.75" customHeight="1">
      <c r="A63" s="73">
        <f t="shared" si="0"/>
        <v>52</v>
      </c>
      <c r="B63" s="77" t="s">
        <v>1000</v>
      </c>
      <c r="C63" s="78" t="s">
        <v>1001</v>
      </c>
      <c r="D63" s="79">
        <v>2576.7</v>
      </c>
      <c r="E63" s="79">
        <v>2576.7</v>
      </c>
      <c r="F63" s="131">
        <f t="shared" si="1"/>
        <v>0</v>
      </c>
    </row>
    <row r="64" spans="1:6" ht="31.5" customHeight="1">
      <c r="A64" s="73">
        <f t="shared" si="0"/>
        <v>53</v>
      </c>
      <c r="B64" s="77" t="s">
        <v>1002</v>
      </c>
      <c r="C64" s="78" t="s">
        <v>1003</v>
      </c>
      <c r="D64" s="79">
        <v>9560</v>
      </c>
      <c r="E64" s="79">
        <v>9560</v>
      </c>
      <c r="F64" s="131">
        <f t="shared" si="1"/>
        <v>0</v>
      </c>
    </row>
    <row r="65" spans="1:6" ht="29.25" customHeight="1">
      <c r="A65" s="73">
        <f t="shared" si="0"/>
        <v>54</v>
      </c>
      <c r="B65" s="74" t="s">
        <v>1004</v>
      </c>
      <c r="C65" s="75" t="s">
        <v>113</v>
      </c>
      <c r="D65" s="76">
        <f>D66+D67+D68</f>
        <v>50702</v>
      </c>
      <c r="E65" s="76">
        <f>E66+E67+E68</f>
        <v>49483</v>
      </c>
      <c r="F65" s="131">
        <f t="shared" si="1"/>
        <v>1219</v>
      </c>
    </row>
    <row r="66" spans="1:6" ht="53.25" customHeight="1">
      <c r="A66" s="73">
        <f t="shared" si="0"/>
        <v>55</v>
      </c>
      <c r="B66" s="80" t="s">
        <v>1004</v>
      </c>
      <c r="C66" s="78" t="s">
        <v>247</v>
      </c>
      <c r="D66" s="79">
        <v>192</v>
      </c>
      <c r="E66" s="79">
        <v>192</v>
      </c>
      <c r="F66" s="131">
        <f t="shared" si="1"/>
        <v>0</v>
      </c>
    </row>
    <row r="67" spans="1:6" ht="42" customHeight="1">
      <c r="A67" s="73">
        <f t="shared" si="0"/>
        <v>56</v>
      </c>
      <c r="B67" s="80" t="s">
        <v>1004</v>
      </c>
      <c r="C67" s="78" t="s">
        <v>248</v>
      </c>
      <c r="D67" s="79">
        <v>36081</v>
      </c>
      <c r="E67" s="79">
        <v>36081</v>
      </c>
      <c r="F67" s="131">
        <f t="shared" si="1"/>
        <v>0</v>
      </c>
    </row>
    <row r="68" spans="1:6" ht="54" customHeight="1">
      <c r="A68" s="73">
        <f t="shared" si="0"/>
        <v>57</v>
      </c>
      <c r="B68" s="80" t="s">
        <v>1004</v>
      </c>
      <c r="C68" s="78" t="s">
        <v>779</v>
      </c>
      <c r="D68" s="79">
        <v>14429</v>
      </c>
      <c r="E68" s="79">
        <v>13210</v>
      </c>
      <c r="F68" s="131">
        <f t="shared" si="1"/>
        <v>1219</v>
      </c>
    </row>
    <row r="69" spans="1:6" ht="19.5" customHeight="1">
      <c r="A69" s="73">
        <f t="shared" si="0"/>
        <v>58</v>
      </c>
      <c r="B69" s="74" t="s">
        <v>114</v>
      </c>
      <c r="C69" s="75" t="s">
        <v>115</v>
      </c>
      <c r="D69" s="76">
        <f>D70</f>
        <v>122468</v>
      </c>
      <c r="E69" s="76">
        <f>E70</f>
        <v>122468</v>
      </c>
      <c r="F69" s="131">
        <f t="shared" si="1"/>
        <v>0</v>
      </c>
    </row>
    <row r="70" spans="1:6" ht="117.75" customHeight="1">
      <c r="A70" s="73">
        <f t="shared" si="0"/>
        <v>59</v>
      </c>
      <c r="B70" s="80" t="s">
        <v>114</v>
      </c>
      <c r="C70" s="78" t="s">
        <v>116</v>
      </c>
      <c r="D70" s="79">
        <v>122468</v>
      </c>
      <c r="E70" s="79">
        <v>122468</v>
      </c>
      <c r="F70" s="131">
        <f t="shared" si="1"/>
        <v>0</v>
      </c>
    </row>
    <row r="71" spans="1:6" ht="12.75">
      <c r="A71" s="73">
        <f t="shared" si="0"/>
        <v>60</v>
      </c>
      <c r="B71" s="74" t="s">
        <v>117</v>
      </c>
      <c r="C71" s="75" t="s">
        <v>118</v>
      </c>
      <c r="D71" s="135">
        <f>D72</f>
        <v>128</v>
      </c>
      <c r="E71" s="76">
        <f>E72</f>
        <v>128</v>
      </c>
      <c r="F71" s="131">
        <f t="shared" si="1"/>
        <v>0</v>
      </c>
    </row>
    <row r="72" spans="1:6" ht="29.25" customHeight="1">
      <c r="A72" s="73">
        <f t="shared" si="0"/>
        <v>61</v>
      </c>
      <c r="B72" s="74" t="s">
        <v>119</v>
      </c>
      <c r="C72" s="75" t="s">
        <v>120</v>
      </c>
      <c r="D72" s="76">
        <f>D73</f>
        <v>128</v>
      </c>
      <c r="E72" s="76">
        <f>E73</f>
        <v>128</v>
      </c>
      <c r="F72" s="131">
        <f t="shared" si="1"/>
        <v>0</v>
      </c>
    </row>
    <row r="73" spans="1:6" ht="54" customHeight="1">
      <c r="A73" s="73">
        <f t="shared" si="0"/>
        <v>62</v>
      </c>
      <c r="B73" s="80" t="s">
        <v>119</v>
      </c>
      <c r="C73" s="82" t="s">
        <v>121</v>
      </c>
      <c r="D73" s="79">
        <v>128</v>
      </c>
      <c r="E73" s="79">
        <v>128</v>
      </c>
      <c r="F73" s="131">
        <f t="shared" si="1"/>
        <v>0</v>
      </c>
    </row>
    <row r="74" spans="1:6" ht="12.75">
      <c r="A74" s="73">
        <f t="shared" si="0"/>
        <v>63</v>
      </c>
      <c r="B74" s="168" t="s">
        <v>122</v>
      </c>
      <c r="C74" s="171"/>
      <c r="D74" s="76">
        <f>D12+D38</f>
        <v>543332.3</v>
      </c>
      <c r="E74" s="76">
        <f>E12+E38</f>
        <v>541199</v>
      </c>
      <c r="F74" s="131">
        <f t="shared" si="1"/>
        <v>2133.3000000000466</v>
      </c>
    </row>
    <row r="76" spans="3:4" ht="12.75">
      <c r="C76" t="s">
        <v>101</v>
      </c>
      <c r="D76">
        <v>543332.3</v>
      </c>
    </row>
    <row r="78" ht="12.75">
      <c r="D78" s="131">
        <f>SUM(D76-D74)</f>
        <v>0</v>
      </c>
    </row>
  </sheetData>
  <sheetProtection/>
  <autoFilter ref="A11:F74"/>
  <mergeCells count="8">
    <mergeCell ref="A10:A11"/>
    <mergeCell ref="B10:B11"/>
    <mergeCell ref="C10:C11"/>
    <mergeCell ref="D10:D11"/>
    <mergeCell ref="B74:C74"/>
    <mergeCell ref="B6:C6"/>
    <mergeCell ref="B8:C8"/>
    <mergeCell ref="E10:E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9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1.625" style="0" customWidth="1"/>
    <col min="3" max="3" width="24.125" style="0" customWidth="1"/>
    <col min="4" max="4" width="63.625" style="0" customWidth="1"/>
  </cols>
  <sheetData>
    <row r="1" spans="1:4" ht="15.75">
      <c r="A1" s="83"/>
      <c r="B1" s="83"/>
      <c r="C1" s="83"/>
      <c r="D1" s="84" t="s">
        <v>227</v>
      </c>
    </row>
    <row r="2" spans="1:4" ht="15.75">
      <c r="A2" s="83"/>
      <c r="B2" s="83"/>
      <c r="C2" s="83"/>
      <c r="D2" s="84" t="s">
        <v>799</v>
      </c>
    </row>
    <row r="3" spans="1:4" ht="15.75">
      <c r="A3" s="83"/>
      <c r="B3" s="83"/>
      <c r="C3" s="83"/>
      <c r="D3" s="84" t="s">
        <v>480</v>
      </c>
    </row>
    <row r="4" spans="1:4" ht="15.75">
      <c r="A4" s="83"/>
      <c r="B4" s="83"/>
      <c r="C4" s="83"/>
      <c r="D4" s="84" t="s">
        <v>800</v>
      </c>
    </row>
    <row r="5" spans="1:4" ht="15.75">
      <c r="A5" s="83"/>
      <c r="B5" s="83"/>
      <c r="C5" s="83"/>
      <c r="D5" s="84" t="s">
        <v>480</v>
      </c>
    </row>
    <row r="6" spans="1:4" ht="15.75">
      <c r="A6" s="83"/>
      <c r="B6" s="83"/>
      <c r="C6" s="83"/>
      <c r="D6" s="84" t="s">
        <v>888</v>
      </c>
    </row>
    <row r="7" spans="1:4" ht="15">
      <c r="A7" s="83"/>
      <c r="B7" s="83"/>
      <c r="C7" s="83"/>
      <c r="D7" s="85"/>
    </row>
    <row r="8" spans="1:4" ht="15.75">
      <c r="A8" s="172" t="s">
        <v>869</v>
      </c>
      <c r="B8" s="173"/>
      <c r="C8" s="173"/>
      <c r="D8" s="173"/>
    </row>
    <row r="9" spans="1:4" ht="15.75">
      <c r="A9" s="83"/>
      <c r="B9" s="83"/>
      <c r="C9" s="86"/>
      <c r="D9" s="85"/>
    </row>
    <row r="10" spans="1:4" ht="78.75">
      <c r="A10" s="87" t="s">
        <v>801</v>
      </c>
      <c r="B10" s="88" t="s">
        <v>492</v>
      </c>
      <c r="C10" s="87" t="s">
        <v>493</v>
      </c>
      <c r="D10" s="89" t="s">
        <v>100</v>
      </c>
    </row>
    <row r="11" spans="1:4" ht="31.5">
      <c r="A11" s="90">
        <v>1</v>
      </c>
      <c r="B11" s="91" t="s">
        <v>766</v>
      </c>
      <c r="C11" s="91"/>
      <c r="D11" s="92" t="s">
        <v>343</v>
      </c>
    </row>
    <row r="12" spans="1:4" ht="31.5">
      <c r="A12" s="90">
        <v>2</v>
      </c>
      <c r="B12" s="93" t="s">
        <v>766</v>
      </c>
      <c r="C12" s="93" t="s">
        <v>819</v>
      </c>
      <c r="D12" s="94" t="s">
        <v>820</v>
      </c>
    </row>
    <row r="13" spans="1:4" ht="31.5">
      <c r="A13" s="90">
        <v>3</v>
      </c>
      <c r="B13" s="93" t="s">
        <v>766</v>
      </c>
      <c r="C13" s="93" t="s">
        <v>821</v>
      </c>
      <c r="D13" s="94" t="s">
        <v>822</v>
      </c>
    </row>
    <row r="14" spans="1:4" ht="79.5" customHeight="1">
      <c r="A14" s="90">
        <v>4</v>
      </c>
      <c r="B14" s="95">
        <v>901</v>
      </c>
      <c r="C14" s="95" t="s">
        <v>206</v>
      </c>
      <c r="D14" s="96" t="s">
        <v>213</v>
      </c>
    </row>
    <row r="15" spans="1:4" ht="31.5">
      <c r="A15" s="90">
        <v>5</v>
      </c>
      <c r="B15" s="95">
        <v>901</v>
      </c>
      <c r="C15" s="95" t="s">
        <v>83</v>
      </c>
      <c r="D15" s="97" t="s">
        <v>87</v>
      </c>
    </row>
    <row r="16" spans="1:4" ht="31.5">
      <c r="A16" s="90">
        <v>6</v>
      </c>
      <c r="B16" s="93" t="s">
        <v>766</v>
      </c>
      <c r="C16" s="93" t="s">
        <v>802</v>
      </c>
      <c r="D16" s="98" t="s">
        <v>803</v>
      </c>
    </row>
    <row r="17" spans="1:4" ht="31.5">
      <c r="A17" s="90">
        <v>7</v>
      </c>
      <c r="B17" s="93" t="s">
        <v>766</v>
      </c>
      <c r="C17" s="93" t="s">
        <v>808</v>
      </c>
      <c r="D17" s="94" t="s">
        <v>815</v>
      </c>
    </row>
    <row r="18" spans="1:4" ht="47.25" customHeight="1">
      <c r="A18" s="90">
        <v>8</v>
      </c>
      <c r="B18" s="95">
        <v>901</v>
      </c>
      <c r="C18" s="95" t="s">
        <v>344</v>
      </c>
      <c r="D18" s="96" t="s">
        <v>255</v>
      </c>
    </row>
    <row r="19" spans="1:4" ht="63">
      <c r="A19" s="90">
        <v>9</v>
      </c>
      <c r="B19" s="95">
        <v>901</v>
      </c>
      <c r="C19" s="95" t="s">
        <v>345</v>
      </c>
      <c r="D19" s="96" t="s">
        <v>256</v>
      </c>
    </row>
    <row r="20" spans="1:4" ht="97.5" customHeight="1">
      <c r="A20" s="90">
        <v>10</v>
      </c>
      <c r="B20" s="95">
        <v>901</v>
      </c>
      <c r="C20" s="95" t="s">
        <v>191</v>
      </c>
      <c r="D20" s="96" t="s">
        <v>123</v>
      </c>
    </row>
    <row r="21" spans="1:4" ht="94.5">
      <c r="A21" s="90">
        <v>11</v>
      </c>
      <c r="B21" s="95">
        <v>901</v>
      </c>
      <c r="C21" s="95" t="s">
        <v>192</v>
      </c>
      <c r="D21" s="96" t="s">
        <v>194</v>
      </c>
    </row>
    <row r="22" spans="1:4" ht="78.75">
      <c r="A22" s="90">
        <v>12</v>
      </c>
      <c r="B22" s="95">
        <v>901</v>
      </c>
      <c r="C22" s="95" t="s">
        <v>195</v>
      </c>
      <c r="D22" s="97" t="s">
        <v>196</v>
      </c>
    </row>
    <row r="23" spans="1:4" ht="63.75" customHeight="1">
      <c r="A23" s="90">
        <v>13</v>
      </c>
      <c r="B23" s="95">
        <v>901</v>
      </c>
      <c r="C23" s="95" t="s">
        <v>197</v>
      </c>
      <c r="D23" s="96" t="s">
        <v>198</v>
      </c>
    </row>
    <row r="24" spans="1:4" ht="63">
      <c r="A24" s="90">
        <v>14</v>
      </c>
      <c r="B24" s="95">
        <v>901</v>
      </c>
      <c r="C24" s="95" t="s">
        <v>199</v>
      </c>
      <c r="D24" s="96" t="s">
        <v>200</v>
      </c>
    </row>
    <row r="25" spans="1:4" ht="33.75" customHeight="1">
      <c r="A25" s="90">
        <v>15</v>
      </c>
      <c r="B25" s="95">
        <v>901</v>
      </c>
      <c r="C25" s="95" t="s">
        <v>201</v>
      </c>
      <c r="D25" s="96" t="s">
        <v>202</v>
      </c>
    </row>
    <row r="26" spans="1:4" ht="78.75">
      <c r="A26" s="90">
        <v>16</v>
      </c>
      <c r="B26" s="95">
        <v>901</v>
      </c>
      <c r="C26" s="95" t="s">
        <v>346</v>
      </c>
      <c r="D26" s="96" t="s">
        <v>68</v>
      </c>
    </row>
    <row r="27" spans="1:4" ht="80.25" customHeight="1">
      <c r="A27" s="90">
        <v>17</v>
      </c>
      <c r="B27" s="95">
        <v>901</v>
      </c>
      <c r="C27" s="95" t="s">
        <v>347</v>
      </c>
      <c r="D27" s="97" t="s">
        <v>69</v>
      </c>
    </row>
    <row r="28" spans="1:4" ht="15.75">
      <c r="A28" s="90">
        <v>18</v>
      </c>
      <c r="B28" s="93" t="s">
        <v>766</v>
      </c>
      <c r="C28" s="93" t="s">
        <v>804</v>
      </c>
      <c r="D28" s="94" t="s">
        <v>807</v>
      </c>
    </row>
    <row r="29" spans="1:4" ht="80.25" customHeight="1">
      <c r="A29" s="90">
        <v>19</v>
      </c>
      <c r="B29" s="95">
        <v>901</v>
      </c>
      <c r="C29" s="95" t="s">
        <v>70</v>
      </c>
      <c r="D29" s="96" t="s">
        <v>71</v>
      </c>
    </row>
    <row r="30" spans="1:4" ht="80.25" customHeight="1">
      <c r="A30" s="90">
        <v>20</v>
      </c>
      <c r="B30" s="95">
        <v>901</v>
      </c>
      <c r="C30" s="95" t="s">
        <v>72</v>
      </c>
      <c r="D30" s="97" t="s">
        <v>73</v>
      </c>
    </row>
    <row r="31" spans="1:4" ht="96" customHeight="1">
      <c r="A31" s="90">
        <v>21</v>
      </c>
      <c r="B31" s="95">
        <v>901</v>
      </c>
      <c r="C31" s="95" t="s">
        <v>74</v>
      </c>
      <c r="D31" s="97" t="s">
        <v>75</v>
      </c>
    </row>
    <row r="32" spans="1:4" ht="96" customHeight="1">
      <c r="A32" s="90">
        <v>22</v>
      </c>
      <c r="B32" s="95">
        <v>901</v>
      </c>
      <c r="C32" s="95" t="s">
        <v>76</v>
      </c>
      <c r="D32" s="97" t="s">
        <v>77</v>
      </c>
    </row>
    <row r="33" spans="1:4" ht="81.75" customHeight="1">
      <c r="A33" s="90">
        <v>23</v>
      </c>
      <c r="B33" s="95">
        <v>901</v>
      </c>
      <c r="C33" s="95" t="s">
        <v>78</v>
      </c>
      <c r="D33" s="97" t="s">
        <v>222</v>
      </c>
    </row>
    <row r="34" spans="1:4" ht="31.5">
      <c r="A34" s="90">
        <v>24</v>
      </c>
      <c r="B34" s="95">
        <v>901</v>
      </c>
      <c r="C34" s="95" t="s">
        <v>79</v>
      </c>
      <c r="D34" s="96" t="s">
        <v>80</v>
      </c>
    </row>
    <row r="35" spans="1:4" ht="78.75" customHeight="1">
      <c r="A35" s="90">
        <v>25</v>
      </c>
      <c r="B35" s="95">
        <v>901</v>
      </c>
      <c r="C35" s="95" t="s">
        <v>348</v>
      </c>
      <c r="D35" s="97" t="s">
        <v>489</v>
      </c>
    </row>
    <row r="36" spans="1:4" ht="78.75" customHeight="1">
      <c r="A36" s="90">
        <v>26</v>
      </c>
      <c r="B36" s="125" t="s">
        <v>766</v>
      </c>
      <c r="C36" s="125" t="s">
        <v>349</v>
      </c>
      <c r="D36" s="146" t="s">
        <v>350</v>
      </c>
    </row>
    <row r="37" spans="1:4" ht="49.5" customHeight="1">
      <c r="A37" s="90">
        <v>27</v>
      </c>
      <c r="B37" s="93" t="s">
        <v>766</v>
      </c>
      <c r="C37" s="93" t="s">
        <v>816</v>
      </c>
      <c r="D37" s="94" t="s">
        <v>817</v>
      </c>
    </row>
    <row r="38" spans="1:4" ht="31.5">
      <c r="A38" s="90">
        <v>28</v>
      </c>
      <c r="B38" s="95">
        <v>901</v>
      </c>
      <c r="C38" s="95" t="s">
        <v>351</v>
      </c>
      <c r="D38" s="96" t="s">
        <v>82</v>
      </c>
    </row>
    <row r="39" spans="1:4" ht="20.25" customHeight="1">
      <c r="A39" s="90">
        <v>29</v>
      </c>
      <c r="B39" s="95">
        <v>901</v>
      </c>
      <c r="C39" s="95" t="s">
        <v>352</v>
      </c>
      <c r="D39" s="96" t="s">
        <v>818</v>
      </c>
    </row>
    <row r="40" spans="1:4" ht="97.5" customHeight="1">
      <c r="A40" s="90">
        <v>30</v>
      </c>
      <c r="B40" s="93" t="s">
        <v>766</v>
      </c>
      <c r="C40" s="93" t="s">
        <v>827</v>
      </c>
      <c r="D40" s="99" t="s">
        <v>488</v>
      </c>
    </row>
    <row r="41" spans="1:4" ht="31.5">
      <c r="A41" s="90">
        <v>31</v>
      </c>
      <c r="B41" s="93" t="s">
        <v>766</v>
      </c>
      <c r="C41" s="93" t="s">
        <v>823</v>
      </c>
      <c r="D41" s="94" t="s">
        <v>824</v>
      </c>
    </row>
    <row r="42" spans="1:4" ht="33.75" customHeight="1">
      <c r="A42" s="90">
        <v>32</v>
      </c>
      <c r="B42" s="93" t="s">
        <v>766</v>
      </c>
      <c r="C42" s="93" t="s">
        <v>825</v>
      </c>
      <c r="D42" s="99" t="s">
        <v>826</v>
      </c>
    </row>
    <row r="43" spans="1:4" ht="31.5">
      <c r="A43" s="90">
        <v>33</v>
      </c>
      <c r="B43" s="95" t="s">
        <v>766</v>
      </c>
      <c r="C43" s="95" t="s">
        <v>250</v>
      </c>
      <c r="D43" s="96" t="s">
        <v>251</v>
      </c>
    </row>
    <row r="44" spans="1:4" ht="49.5" customHeight="1">
      <c r="A44" s="90">
        <v>34</v>
      </c>
      <c r="B44" s="125" t="s">
        <v>766</v>
      </c>
      <c r="C44" s="125" t="s">
        <v>205</v>
      </c>
      <c r="D44" s="126" t="s">
        <v>986</v>
      </c>
    </row>
    <row r="45" spans="1:4" ht="47.25">
      <c r="A45" s="90">
        <v>35</v>
      </c>
      <c r="B45" s="95" t="s">
        <v>766</v>
      </c>
      <c r="C45" s="95" t="s">
        <v>839</v>
      </c>
      <c r="D45" s="96" t="s">
        <v>223</v>
      </c>
    </row>
    <row r="46" spans="1:4" ht="15.75">
      <c r="A46" s="90">
        <v>36</v>
      </c>
      <c r="B46" s="95" t="s">
        <v>766</v>
      </c>
      <c r="C46" s="95" t="s">
        <v>833</v>
      </c>
      <c r="D46" s="96" t="s">
        <v>84</v>
      </c>
    </row>
    <row r="47" spans="1:4" ht="50.25" customHeight="1">
      <c r="A47" s="90">
        <v>37</v>
      </c>
      <c r="B47" s="95" t="s">
        <v>766</v>
      </c>
      <c r="C47" s="95" t="s">
        <v>142</v>
      </c>
      <c r="D47" s="96" t="s">
        <v>224</v>
      </c>
    </row>
    <row r="48" spans="1:4" ht="47.25">
      <c r="A48" s="90">
        <v>38</v>
      </c>
      <c r="B48" s="95" t="s">
        <v>766</v>
      </c>
      <c r="C48" s="95" t="s">
        <v>124</v>
      </c>
      <c r="D48" s="96" t="s">
        <v>125</v>
      </c>
    </row>
    <row r="49" spans="1:4" ht="51" customHeight="1">
      <c r="A49" s="90">
        <v>39</v>
      </c>
      <c r="B49" s="95" t="s">
        <v>766</v>
      </c>
      <c r="C49" s="95" t="s">
        <v>832</v>
      </c>
      <c r="D49" s="96" t="s">
        <v>219</v>
      </c>
    </row>
    <row r="50" spans="1:4" ht="49.5" customHeight="1">
      <c r="A50" s="90">
        <v>40</v>
      </c>
      <c r="B50" s="95" t="s">
        <v>766</v>
      </c>
      <c r="C50" s="95" t="s">
        <v>831</v>
      </c>
      <c r="D50" s="96" t="s">
        <v>225</v>
      </c>
    </row>
    <row r="51" spans="1:4" ht="31.5">
      <c r="A51" s="90">
        <v>41</v>
      </c>
      <c r="B51" s="95" t="s">
        <v>766</v>
      </c>
      <c r="C51" s="95" t="s">
        <v>829</v>
      </c>
      <c r="D51" s="97" t="s">
        <v>85</v>
      </c>
    </row>
    <row r="52" spans="1:4" ht="15.75">
      <c r="A52" s="90">
        <v>42</v>
      </c>
      <c r="B52" s="95" t="s">
        <v>766</v>
      </c>
      <c r="C52" s="95" t="s">
        <v>830</v>
      </c>
      <c r="D52" s="97" t="s">
        <v>220</v>
      </c>
    </row>
    <row r="53" spans="1:4" ht="64.5" customHeight="1">
      <c r="A53" s="90">
        <v>43</v>
      </c>
      <c r="B53" s="95" t="s">
        <v>766</v>
      </c>
      <c r="C53" s="95" t="s">
        <v>835</v>
      </c>
      <c r="D53" s="96" t="s">
        <v>836</v>
      </c>
    </row>
    <row r="54" spans="1:4" ht="47.25">
      <c r="A54" s="90">
        <v>44</v>
      </c>
      <c r="B54" s="95" t="s">
        <v>766</v>
      </c>
      <c r="C54" s="95" t="s">
        <v>126</v>
      </c>
      <c r="D54" s="96" t="s">
        <v>93</v>
      </c>
    </row>
    <row r="55" spans="1:4" ht="31.5">
      <c r="A55" s="90">
        <v>45</v>
      </c>
      <c r="B55" s="95" t="s">
        <v>766</v>
      </c>
      <c r="C55" s="95" t="s">
        <v>834</v>
      </c>
      <c r="D55" s="96" t="s">
        <v>86</v>
      </c>
    </row>
    <row r="56" spans="1:4" ht="47.25">
      <c r="A56" s="90">
        <v>46</v>
      </c>
      <c r="B56" s="125" t="s">
        <v>766</v>
      </c>
      <c r="C56" s="125" t="s">
        <v>353</v>
      </c>
      <c r="D56" s="126" t="s">
        <v>354</v>
      </c>
    </row>
    <row r="57" spans="1:4" ht="63">
      <c r="A57" s="90">
        <v>47</v>
      </c>
      <c r="B57" s="125" t="s">
        <v>766</v>
      </c>
      <c r="C57" s="125" t="s">
        <v>355</v>
      </c>
      <c r="D57" s="126" t="s">
        <v>356</v>
      </c>
    </row>
    <row r="58" spans="1:4" ht="63">
      <c r="A58" s="90">
        <v>48</v>
      </c>
      <c r="B58" s="125" t="s">
        <v>766</v>
      </c>
      <c r="C58" s="125" t="s">
        <v>357</v>
      </c>
      <c r="D58" s="126" t="s">
        <v>358</v>
      </c>
    </row>
    <row r="59" spans="1:4" ht="47.25">
      <c r="A59" s="90">
        <v>49</v>
      </c>
      <c r="B59" s="125" t="s">
        <v>766</v>
      </c>
      <c r="C59" s="125" t="s">
        <v>359</v>
      </c>
      <c r="D59" s="126" t="s">
        <v>360</v>
      </c>
    </row>
    <row r="60" spans="1:4" ht="63">
      <c r="A60" s="90">
        <v>50</v>
      </c>
      <c r="B60" s="91" t="s">
        <v>766</v>
      </c>
      <c r="C60" s="91"/>
      <c r="D60" s="92" t="s">
        <v>361</v>
      </c>
    </row>
    <row r="61" spans="1:4" ht="80.25" customHeight="1">
      <c r="A61" s="90">
        <v>51</v>
      </c>
      <c r="B61" s="95">
        <v>901</v>
      </c>
      <c r="C61" s="95" t="s">
        <v>257</v>
      </c>
      <c r="D61" s="96" t="s">
        <v>258</v>
      </c>
    </row>
    <row r="62" spans="1:4" ht="49.5" customHeight="1">
      <c r="A62" s="90">
        <v>52</v>
      </c>
      <c r="B62" s="95">
        <v>901</v>
      </c>
      <c r="C62" s="95" t="s">
        <v>362</v>
      </c>
      <c r="D62" s="96" t="s">
        <v>81</v>
      </c>
    </row>
    <row r="63" spans="1:4" ht="35.25" customHeight="1">
      <c r="A63" s="90">
        <v>53</v>
      </c>
      <c r="B63" s="91" t="s">
        <v>233</v>
      </c>
      <c r="C63" s="91"/>
      <c r="D63" s="92" t="s">
        <v>363</v>
      </c>
    </row>
    <row r="64" spans="1:4" ht="81" customHeight="1">
      <c r="A64" s="90">
        <v>54</v>
      </c>
      <c r="B64" s="95" t="s">
        <v>233</v>
      </c>
      <c r="C64" s="95" t="s">
        <v>875</v>
      </c>
      <c r="D64" s="96" t="s">
        <v>94</v>
      </c>
    </row>
    <row r="65" spans="1:4" ht="26.25" customHeight="1">
      <c r="A65" s="90">
        <v>55</v>
      </c>
      <c r="B65" s="125" t="s">
        <v>233</v>
      </c>
      <c r="C65" s="125" t="s">
        <v>352</v>
      </c>
      <c r="D65" s="126" t="s">
        <v>818</v>
      </c>
    </row>
    <row r="66" spans="1:4" ht="52.5" customHeight="1">
      <c r="A66" s="90">
        <v>56</v>
      </c>
      <c r="B66" s="125" t="s">
        <v>233</v>
      </c>
      <c r="C66" s="125" t="s">
        <v>205</v>
      </c>
      <c r="D66" s="126" t="s">
        <v>986</v>
      </c>
    </row>
    <row r="67" spans="1:4" ht="15.75">
      <c r="A67" s="90">
        <v>57</v>
      </c>
      <c r="B67" s="95" t="s">
        <v>233</v>
      </c>
      <c r="C67" s="95" t="s">
        <v>833</v>
      </c>
      <c r="D67" s="96" t="s">
        <v>84</v>
      </c>
    </row>
    <row r="68" spans="1:4" ht="34.5" customHeight="1">
      <c r="A68" s="90">
        <v>58</v>
      </c>
      <c r="B68" s="95" t="s">
        <v>233</v>
      </c>
      <c r="C68" s="95" t="s">
        <v>139</v>
      </c>
      <c r="D68" s="96" t="s">
        <v>140</v>
      </c>
    </row>
    <row r="69" spans="1:4" ht="15.75">
      <c r="A69" s="90">
        <v>59</v>
      </c>
      <c r="B69" s="95" t="s">
        <v>233</v>
      </c>
      <c r="C69" s="95" t="s">
        <v>830</v>
      </c>
      <c r="D69" s="97" t="s">
        <v>220</v>
      </c>
    </row>
    <row r="70" spans="1:4" ht="31.5">
      <c r="A70" s="90">
        <v>60</v>
      </c>
      <c r="B70" s="95" t="s">
        <v>233</v>
      </c>
      <c r="C70" s="95" t="s">
        <v>834</v>
      </c>
      <c r="D70" s="96" t="s">
        <v>86</v>
      </c>
    </row>
    <row r="71" spans="1:4" ht="47.25">
      <c r="A71" s="90">
        <v>61</v>
      </c>
      <c r="B71" s="125" t="s">
        <v>233</v>
      </c>
      <c r="C71" s="125" t="s">
        <v>359</v>
      </c>
      <c r="D71" s="126" t="s">
        <v>360</v>
      </c>
    </row>
    <row r="72" spans="1:4" ht="21.75" customHeight="1">
      <c r="A72" s="90">
        <v>62</v>
      </c>
      <c r="B72" s="91" t="s">
        <v>237</v>
      </c>
      <c r="C72" s="91"/>
      <c r="D72" s="92" t="s">
        <v>364</v>
      </c>
    </row>
    <row r="73" spans="1:4" ht="15.75">
      <c r="A73" s="90">
        <v>63</v>
      </c>
      <c r="B73" s="125" t="s">
        <v>237</v>
      </c>
      <c r="C73" s="125" t="s">
        <v>352</v>
      </c>
      <c r="D73" s="126" t="s">
        <v>818</v>
      </c>
    </row>
    <row r="74" spans="1:4" ht="78.75">
      <c r="A74" s="90">
        <v>64</v>
      </c>
      <c r="B74" s="95" t="s">
        <v>237</v>
      </c>
      <c r="C74" s="95" t="s">
        <v>840</v>
      </c>
      <c r="D74" s="96" t="s">
        <v>138</v>
      </c>
    </row>
    <row r="75" spans="1:4" ht="47.25">
      <c r="A75" s="90">
        <v>65</v>
      </c>
      <c r="B75" s="125" t="s">
        <v>237</v>
      </c>
      <c r="C75" s="125" t="s">
        <v>205</v>
      </c>
      <c r="D75" s="126" t="s">
        <v>986</v>
      </c>
    </row>
    <row r="76" spans="1:4" ht="15.75">
      <c r="A76" s="90">
        <v>66</v>
      </c>
      <c r="B76" s="125" t="s">
        <v>237</v>
      </c>
      <c r="C76" s="125" t="s">
        <v>833</v>
      </c>
      <c r="D76" s="126" t="s">
        <v>84</v>
      </c>
    </row>
    <row r="77" spans="1:4" ht="47.25">
      <c r="A77" s="90">
        <v>67</v>
      </c>
      <c r="B77" s="91" t="s">
        <v>240</v>
      </c>
      <c r="C77" s="147"/>
      <c r="D77" s="100" t="s">
        <v>365</v>
      </c>
    </row>
    <row r="78" spans="1:4" ht="15.75">
      <c r="A78" s="90">
        <v>68</v>
      </c>
      <c r="B78" s="125" t="s">
        <v>240</v>
      </c>
      <c r="C78" s="125" t="s">
        <v>352</v>
      </c>
      <c r="D78" s="126" t="s">
        <v>818</v>
      </c>
    </row>
    <row r="79" spans="1:4" ht="47.25">
      <c r="A79" s="90">
        <v>69</v>
      </c>
      <c r="B79" s="125" t="s">
        <v>240</v>
      </c>
      <c r="C79" s="125" t="s">
        <v>205</v>
      </c>
      <c r="D79" s="126" t="s">
        <v>986</v>
      </c>
    </row>
    <row r="80" spans="1:4" ht="15.75">
      <c r="A80" s="90">
        <v>70</v>
      </c>
      <c r="B80" s="125" t="s">
        <v>240</v>
      </c>
      <c r="C80" s="125" t="s">
        <v>833</v>
      </c>
      <c r="D80" s="126" t="s">
        <v>84</v>
      </c>
    </row>
    <row r="81" spans="1:4" ht="47.25">
      <c r="A81" s="90">
        <v>71</v>
      </c>
      <c r="B81" s="125" t="s">
        <v>240</v>
      </c>
      <c r="C81" s="125" t="s">
        <v>126</v>
      </c>
      <c r="D81" s="126" t="s">
        <v>93</v>
      </c>
    </row>
    <row r="82" spans="1:4" ht="47.25" customHeight="1">
      <c r="A82" s="90">
        <v>72</v>
      </c>
      <c r="B82" s="91" t="s">
        <v>637</v>
      </c>
      <c r="C82" s="91"/>
      <c r="D82" s="100" t="s">
        <v>366</v>
      </c>
    </row>
    <row r="83" spans="1:4" ht="15.75">
      <c r="A83" s="90">
        <v>73</v>
      </c>
      <c r="B83" s="95" t="s">
        <v>637</v>
      </c>
      <c r="C83" s="95" t="s">
        <v>876</v>
      </c>
      <c r="D83" s="96" t="s">
        <v>764</v>
      </c>
    </row>
    <row r="84" spans="1:4" ht="31.5">
      <c r="A84" s="90">
        <v>74</v>
      </c>
      <c r="B84" s="95" t="s">
        <v>637</v>
      </c>
      <c r="C84" s="95" t="s">
        <v>877</v>
      </c>
      <c r="D84" s="96" t="s">
        <v>878</v>
      </c>
    </row>
    <row r="85" spans="1:4" ht="15.75">
      <c r="A85" s="90">
        <v>75</v>
      </c>
      <c r="B85" s="95" t="s">
        <v>637</v>
      </c>
      <c r="C85" s="95" t="s">
        <v>879</v>
      </c>
      <c r="D85" s="96" t="s">
        <v>850</v>
      </c>
    </row>
    <row r="86" spans="1:4" ht="31.5">
      <c r="A86" s="90">
        <v>76</v>
      </c>
      <c r="B86" s="95" t="s">
        <v>637</v>
      </c>
      <c r="C86" s="95" t="s">
        <v>95</v>
      </c>
      <c r="D86" s="96" t="s">
        <v>96</v>
      </c>
    </row>
    <row r="87" spans="1:4" ht="67.5" customHeight="1">
      <c r="A87" s="90">
        <v>77</v>
      </c>
      <c r="B87" s="95" t="s">
        <v>637</v>
      </c>
      <c r="C87" s="95" t="s">
        <v>97</v>
      </c>
      <c r="D87" s="96" t="s">
        <v>852</v>
      </c>
    </row>
    <row r="88" spans="1:4" ht="31.5">
      <c r="A88" s="90">
        <v>78</v>
      </c>
      <c r="B88" s="95" t="s">
        <v>637</v>
      </c>
      <c r="C88" s="95" t="s">
        <v>98</v>
      </c>
      <c r="D88" s="96" t="s">
        <v>853</v>
      </c>
    </row>
    <row r="89" spans="1:4" ht="31.5">
      <c r="A89" s="90">
        <v>79</v>
      </c>
      <c r="B89" s="91" t="s">
        <v>226</v>
      </c>
      <c r="C89" s="91"/>
      <c r="D89" s="92" t="s">
        <v>367</v>
      </c>
    </row>
    <row r="90" spans="1:4" ht="94.5">
      <c r="A90" s="90">
        <v>80</v>
      </c>
      <c r="B90" s="95">
        <v>188</v>
      </c>
      <c r="C90" s="95" t="s">
        <v>216</v>
      </c>
      <c r="D90" s="96" t="s">
        <v>217</v>
      </c>
    </row>
    <row r="91" spans="1:4" ht="31.5">
      <c r="A91" s="90">
        <v>81</v>
      </c>
      <c r="B91" s="95">
        <v>188</v>
      </c>
      <c r="C91" s="95" t="s">
        <v>214</v>
      </c>
      <c r="D91" s="96" t="s">
        <v>215</v>
      </c>
    </row>
    <row r="92" spans="1:4" ht="36.75" customHeight="1">
      <c r="A92" s="90">
        <v>82</v>
      </c>
      <c r="B92" s="91" t="s">
        <v>44</v>
      </c>
      <c r="C92" s="91"/>
      <c r="D92" s="100" t="s">
        <v>368</v>
      </c>
    </row>
    <row r="93" spans="1:4" ht="22.5" customHeight="1">
      <c r="A93" s="90">
        <v>83</v>
      </c>
      <c r="B93" s="95" t="s">
        <v>44</v>
      </c>
      <c r="C93" s="95" t="s">
        <v>880</v>
      </c>
      <c r="D93" s="96" t="s">
        <v>851</v>
      </c>
    </row>
    <row r="94" spans="1:4" ht="15">
      <c r="A94" s="85"/>
      <c r="B94" s="85"/>
      <c r="C94" s="85"/>
      <c r="D94" s="85"/>
    </row>
  </sheetData>
  <sheetProtection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4:G23"/>
  <sheetViews>
    <sheetView workbookViewId="0" topLeftCell="A1">
      <selection activeCell="C14" sqref="C14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4" spans="1:7" ht="15.75">
      <c r="A4" s="83"/>
      <c r="B4" s="83"/>
      <c r="C4" s="83"/>
      <c r="D4" s="83"/>
      <c r="E4" s="83"/>
      <c r="F4" s="83"/>
      <c r="G4" s="84" t="s">
        <v>837</v>
      </c>
    </row>
    <row r="5" spans="1:7" ht="15.75">
      <c r="A5" s="83"/>
      <c r="B5" s="83"/>
      <c r="C5" s="83"/>
      <c r="D5" s="83"/>
      <c r="E5" s="83"/>
      <c r="F5" s="83"/>
      <c r="G5" s="84" t="s">
        <v>799</v>
      </c>
    </row>
    <row r="6" spans="1:7" ht="15.75">
      <c r="A6" s="83"/>
      <c r="B6" s="83"/>
      <c r="C6" s="83"/>
      <c r="D6" s="83"/>
      <c r="E6" s="83"/>
      <c r="F6" s="83"/>
      <c r="G6" s="84" t="s">
        <v>480</v>
      </c>
    </row>
    <row r="7" spans="1:7" ht="15.75">
      <c r="A7" s="83"/>
      <c r="B7" s="83"/>
      <c r="C7" s="83"/>
      <c r="D7" s="83"/>
      <c r="E7" s="83"/>
      <c r="F7" s="83"/>
      <c r="G7" s="84" t="s">
        <v>800</v>
      </c>
    </row>
    <row r="8" spans="1:7" ht="15.75">
      <c r="A8" s="83"/>
      <c r="B8" s="83"/>
      <c r="C8" s="83"/>
      <c r="D8" s="83"/>
      <c r="E8" s="83"/>
      <c r="F8" s="83"/>
      <c r="G8" s="84" t="s">
        <v>480</v>
      </c>
    </row>
    <row r="9" spans="1:7" ht="15.75">
      <c r="A9" s="83"/>
      <c r="B9" s="83"/>
      <c r="C9" s="83"/>
      <c r="D9" s="83"/>
      <c r="E9" s="83"/>
      <c r="F9" s="83"/>
      <c r="G9" s="84" t="s">
        <v>888</v>
      </c>
    </row>
    <row r="10" spans="1:7" ht="15.75">
      <c r="A10" s="83"/>
      <c r="B10" s="83"/>
      <c r="C10" s="83"/>
      <c r="D10" s="83"/>
      <c r="E10" s="83"/>
      <c r="F10" s="83"/>
      <c r="G10" s="84"/>
    </row>
    <row r="11" spans="1:7" ht="15.75">
      <c r="A11" s="83"/>
      <c r="B11" s="83"/>
      <c r="C11" s="83"/>
      <c r="D11" s="83"/>
      <c r="E11" s="83"/>
      <c r="F11" s="83"/>
      <c r="G11" s="84"/>
    </row>
    <row r="12" spans="1:7" ht="15">
      <c r="A12" s="83"/>
      <c r="B12" s="83"/>
      <c r="C12" s="83"/>
      <c r="D12" s="83"/>
      <c r="E12" s="83"/>
      <c r="F12" s="83"/>
      <c r="G12" s="85"/>
    </row>
    <row r="13" spans="1:7" ht="15.75">
      <c r="A13" s="172" t="s">
        <v>370</v>
      </c>
      <c r="B13" s="173"/>
      <c r="C13" s="173"/>
      <c r="D13" s="173"/>
      <c r="E13" s="173"/>
      <c r="F13" s="173"/>
      <c r="G13" s="173"/>
    </row>
    <row r="14" spans="1:7" ht="15.75">
      <c r="A14" s="83"/>
      <c r="B14" s="83"/>
      <c r="C14" s="83"/>
      <c r="D14" s="83"/>
      <c r="E14" s="83"/>
      <c r="F14" s="86"/>
      <c r="G14" s="85"/>
    </row>
    <row r="15" spans="1:7" ht="125.25" customHeight="1">
      <c r="A15" s="87" t="s">
        <v>801</v>
      </c>
      <c r="B15" s="88" t="s">
        <v>371</v>
      </c>
      <c r="C15" s="89" t="s">
        <v>100</v>
      </c>
      <c r="D15" s="88" t="s">
        <v>372</v>
      </c>
      <c r="E15" s="88" t="s">
        <v>373</v>
      </c>
      <c r="F15" s="87" t="s">
        <v>374</v>
      </c>
      <c r="G15" s="89" t="s">
        <v>375</v>
      </c>
    </row>
    <row r="16" spans="1:7" ht="47.25">
      <c r="A16" s="90">
        <v>1</v>
      </c>
      <c r="B16" s="148" t="s">
        <v>766</v>
      </c>
      <c r="C16" s="149" t="s">
        <v>376</v>
      </c>
      <c r="D16" s="148" t="s">
        <v>377</v>
      </c>
      <c r="E16" s="148" t="s">
        <v>378</v>
      </c>
      <c r="F16" s="148" t="s">
        <v>379</v>
      </c>
      <c r="G16" s="149" t="s">
        <v>380</v>
      </c>
    </row>
    <row r="17" spans="1:7" ht="81" customHeight="1">
      <c r="A17" s="90">
        <v>2</v>
      </c>
      <c r="B17" s="148" t="s">
        <v>766</v>
      </c>
      <c r="C17" s="149" t="s">
        <v>381</v>
      </c>
      <c r="D17" s="148" t="s">
        <v>377</v>
      </c>
      <c r="E17" s="148" t="s">
        <v>378</v>
      </c>
      <c r="F17" s="148" t="s">
        <v>382</v>
      </c>
      <c r="G17" s="149" t="s">
        <v>383</v>
      </c>
    </row>
    <row r="18" spans="1:7" ht="63">
      <c r="A18" s="90">
        <v>3</v>
      </c>
      <c r="B18" s="148" t="s">
        <v>233</v>
      </c>
      <c r="C18" s="149" t="s">
        <v>384</v>
      </c>
      <c r="D18" s="148" t="s">
        <v>385</v>
      </c>
      <c r="E18" s="148" t="s">
        <v>378</v>
      </c>
      <c r="F18" s="148" t="s">
        <v>379</v>
      </c>
      <c r="G18" s="149" t="s">
        <v>383</v>
      </c>
    </row>
    <row r="19" spans="1:7" ht="47.25">
      <c r="A19" s="90">
        <v>4</v>
      </c>
      <c r="B19" s="148" t="s">
        <v>237</v>
      </c>
      <c r="C19" s="149" t="s">
        <v>364</v>
      </c>
      <c r="D19" s="148" t="s">
        <v>386</v>
      </c>
      <c r="E19" s="148" t="s">
        <v>378</v>
      </c>
      <c r="F19" s="148" t="s">
        <v>379</v>
      </c>
      <c r="G19" s="149" t="s">
        <v>387</v>
      </c>
    </row>
    <row r="20" spans="1:7" ht="78.75">
      <c r="A20" s="90">
        <v>5</v>
      </c>
      <c r="B20" s="148" t="s">
        <v>637</v>
      </c>
      <c r="C20" s="150" t="s">
        <v>388</v>
      </c>
      <c r="D20" s="148" t="s">
        <v>389</v>
      </c>
      <c r="E20" s="148" t="s">
        <v>378</v>
      </c>
      <c r="F20" s="148" t="s">
        <v>390</v>
      </c>
      <c r="G20" s="150" t="s">
        <v>391</v>
      </c>
    </row>
    <row r="21" spans="1:7" ht="97.5" customHeight="1">
      <c r="A21" s="90">
        <v>6</v>
      </c>
      <c r="B21" s="148" t="s">
        <v>226</v>
      </c>
      <c r="C21" s="149" t="s">
        <v>392</v>
      </c>
      <c r="D21" s="148" t="s">
        <v>393</v>
      </c>
      <c r="E21" s="148" t="s">
        <v>378</v>
      </c>
      <c r="F21" s="148" t="s">
        <v>394</v>
      </c>
      <c r="G21" s="149" t="s">
        <v>395</v>
      </c>
    </row>
    <row r="22" spans="1:7" ht="110.25">
      <c r="A22" s="90">
        <v>7</v>
      </c>
      <c r="B22" s="148" t="s">
        <v>44</v>
      </c>
      <c r="C22" s="150" t="s">
        <v>396</v>
      </c>
      <c r="D22" s="148" t="s">
        <v>397</v>
      </c>
      <c r="E22" s="148" t="s">
        <v>398</v>
      </c>
      <c r="F22" s="148" t="s">
        <v>379</v>
      </c>
      <c r="G22" s="151" t="s">
        <v>399</v>
      </c>
    </row>
    <row r="23" spans="1:7" ht="15">
      <c r="A23" s="85"/>
      <c r="B23" s="85"/>
      <c r="C23" s="85"/>
      <c r="D23" s="85"/>
      <c r="E23" s="85"/>
      <c r="F23" s="85"/>
      <c r="G23" s="85"/>
    </row>
  </sheetData>
  <mergeCells count="1">
    <mergeCell ref="A13:G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288"/>
  <sheetViews>
    <sheetView zoomScalePageLayoutView="0" workbookViewId="0" topLeftCell="A1">
      <selection activeCell="F286" sqref="F286:J286"/>
    </sheetView>
  </sheetViews>
  <sheetFormatPr defaultColWidth="9.00390625" defaultRowHeight="12.75"/>
  <cols>
    <col min="1" max="1" width="4.75390625" style="31" customWidth="1"/>
    <col min="2" max="2" width="60.75390625" style="10" customWidth="1"/>
    <col min="3" max="4" width="6.75390625" style="10" customWidth="1"/>
    <col min="5" max="5" width="5.75390625" style="10" customWidth="1"/>
    <col min="6" max="6" width="8.125" style="10" customWidth="1"/>
    <col min="7" max="7" width="0" style="13" hidden="1" customWidth="1"/>
    <col min="8" max="8" width="8.125" style="10" hidden="1" customWidth="1"/>
    <col min="9" max="9" width="11.25390625" style="13" hidden="1" customWidth="1"/>
    <col min="10" max="16384" width="9.125" style="13" customWidth="1"/>
  </cols>
  <sheetData>
    <row r="1" spans="1:8" s="28" customFormat="1" ht="12.75">
      <c r="A1" s="31"/>
      <c r="B1" s="10"/>
      <c r="C1" s="10"/>
      <c r="D1" s="10"/>
      <c r="E1" s="10"/>
      <c r="F1" s="9" t="s">
        <v>221</v>
      </c>
      <c r="H1" s="9"/>
    </row>
    <row r="2" spans="1:8" s="28" customFormat="1" ht="12.75">
      <c r="A2" s="31"/>
      <c r="B2" s="10"/>
      <c r="C2" s="10"/>
      <c r="D2" s="10"/>
      <c r="E2" s="10"/>
      <c r="F2" s="9" t="s">
        <v>479</v>
      </c>
      <c r="H2" s="9"/>
    </row>
    <row r="3" spans="1:8" s="28" customFormat="1" ht="12.75">
      <c r="A3" s="31"/>
      <c r="B3" s="10"/>
      <c r="C3" s="10"/>
      <c r="D3" s="10"/>
      <c r="E3" s="10"/>
      <c r="F3" s="9" t="s">
        <v>480</v>
      </c>
      <c r="H3" s="9"/>
    </row>
    <row r="4" spans="1:8" s="28" customFormat="1" ht="12.75">
      <c r="A4" s="31"/>
      <c r="B4" s="10"/>
      <c r="C4" s="10"/>
      <c r="D4" s="10"/>
      <c r="E4" s="10"/>
      <c r="F4" s="9" t="s">
        <v>481</v>
      </c>
      <c r="H4" s="9"/>
    </row>
    <row r="5" spans="1:8" s="28" customFormat="1" ht="12.75">
      <c r="A5" s="31"/>
      <c r="B5" s="10"/>
      <c r="C5" s="10"/>
      <c r="D5" s="10"/>
      <c r="E5" s="10"/>
      <c r="F5" s="9" t="s">
        <v>480</v>
      </c>
      <c r="H5" s="9"/>
    </row>
    <row r="6" spans="1:8" s="28" customFormat="1" ht="12.75">
      <c r="A6" s="31"/>
      <c r="B6" s="10"/>
      <c r="C6" s="10"/>
      <c r="D6" s="10"/>
      <c r="E6" s="10"/>
      <c r="F6" s="9" t="s">
        <v>888</v>
      </c>
      <c r="H6" s="9"/>
    </row>
    <row r="7" spans="1:8" s="28" customFormat="1" ht="12.75">
      <c r="A7" s="31"/>
      <c r="B7" s="10"/>
      <c r="C7" s="10"/>
      <c r="D7" s="10"/>
      <c r="E7" s="10"/>
      <c r="F7" s="9"/>
      <c r="H7" s="9"/>
    </row>
    <row r="8" spans="1:6" s="28" customFormat="1" ht="12.75">
      <c r="A8" s="175" t="s">
        <v>780</v>
      </c>
      <c r="B8" s="176"/>
      <c r="C8" s="176"/>
      <c r="D8" s="176"/>
      <c r="E8" s="176"/>
      <c r="F8" s="176"/>
    </row>
    <row r="9" spans="2:8" ht="12">
      <c r="B9" s="30"/>
      <c r="C9" s="30"/>
      <c r="D9" s="30"/>
      <c r="E9" s="30"/>
      <c r="F9" s="9"/>
      <c r="H9" s="9"/>
    </row>
    <row r="10" spans="1:8" ht="45">
      <c r="A10" s="4" t="s">
        <v>814</v>
      </c>
      <c r="B10" s="11" t="s">
        <v>867</v>
      </c>
      <c r="C10" s="11" t="s">
        <v>868</v>
      </c>
      <c r="D10" s="11" t="s">
        <v>806</v>
      </c>
      <c r="E10" s="11" t="s">
        <v>812</v>
      </c>
      <c r="F10" s="33" t="s">
        <v>734</v>
      </c>
      <c r="H10" s="33" t="s">
        <v>494</v>
      </c>
    </row>
    <row r="11" spans="1:8" ht="12">
      <c r="A11" s="5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H11" s="11">
        <v>6</v>
      </c>
    </row>
    <row r="12" spans="1:9" s="14" customFormat="1" ht="12.75">
      <c r="A12" s="113">
        <v>1</v>
      </c>
      <c r="B12" s="107" t="s">
        <v>684</v>
      </c>
      <c r="C12" s="108" t="s">
        <v>666</v>
      </c>
      <c r="D12" s="108" t="s">
        <v>281</v>
      </c>
      <c r="E12" s="108" t="s">
        <v>482</v>
      </c>
      <c r="F12" s="109">
        <v>33407.8</v>
      </c>
      <c r="H12" s="114">
        <v>32188.8</v>
      </c>
      <c r="I12" s="17">
        <f>SUM(F12-H12)</f>
        <v>1219.0000000000036</v>
      </c>
    </row>
    <row r="13" spans="1:9" s="14" customFormat="1" ht="25.5">
      <c r="A13" s="41">
        <f>A12+1</f>
        <v>2</v>
      </c>
      <c r="B13" s="104" t="s">
        <v>685</v>
      </c>
      <c r="C13" s="101" t="s">
        <v>667</v>
      </c>
      <c r="D13" s="101" t="s">
        <v>281</v>
      </c>
      <c r="E13" s="101" t="s">
        <v>482</v>
      </c>
      <c r="F13" s="105">
        <v>1024</v>
      </c>
      <c r="H13" s="102">
        <v>1024</v>
      </c>
      <c r="I13" s="17">
        <f aca="true" t="shared" si="0" ref="I13:I80">SUM(F13-H13)</f>
        <v>0</v>
      </c>
    </row>
    <row r="14" spans="1:9" ht="38.25">
      <c r="A14" s="41">
        <f aca="true" t="shared" si="1" ref="A14:A77">A13+1</f>
        <v>3</v>
      </c>
      <c r="B14" s="104" t="s">
        <v>686</v>
      </c>
      <c r="C14" s="101" t="s">
        <v>667</v>
      </c>
      <c r="D14" s="101" t="s">
        <v>731</v>
      </c>
      <c r="E14" s="101" t="s">
        <v>482</v>
      </c>
      <c r="F14" s="105">
        <v>1024</v>
      </c>
      <c r="H14" s="105">
        <v>1024</v>
      </c>
      <c r="I14" s="17">
        <f t="shared" si="0"/>
        <v>0</v>
      </c>
    </row>
    <row r="15" spans="1:9" ht="12.75">
      <c r="A15" s="41">
        <f t="shared" si="1"/>
        <v>4</v>
      </c>
      <c r="B15" s="104" t="s">
        <v>733</v>
      </c>
      <c r="C15" s="101" t="s">
        <v>667</v>
      </c>
      <c r="D15" s="101" t="s">
        <v>668</v>
      </c>
      <c r="E15" s="101" t="s">
        <v>482</v>
      </c>
      <c r="F15" s="105">
        <v>1024</v>
      </c>
      <c r="H15" s="105">
        <v>1024</v>
      </c>
      <c r="I15" s="17">
        <f t="shared" si="0"/>
        <v>0</v>
      </c>
    </row>
    <row r="16" spans="1:9" ht="12.75">
      <c r="A16" s="41">
        <f t="shared" si="1"/>
        <v>5</v>
      </c>
      <c r="B16" s="104" t="s">
        <v>203</v>
      </c>
      <c r="C16" s="101" t="s">
        <v>667</v>
      </c>
      <c r="D16" s="101" t="s">
        <v>668</v>
      </c>
      <c r="E16" s="101" t="s">
        <v>669</v>
      </c>
      <c r="F16" s="105">
        <v>1024</v>
      </c>
      <c r="H16" s="105">
        <v>1024</v>
      </c>
      <c r="I16" s="17">
        <f t="shared" si="0"/>
        <v>0</v>
      </c>
    </row>
    <row r="17" spans="1:9" s="14" customFormat="1" ht="38.25">
      <c r="A17" s="41">
        <f t="shared" si="1"/>
        <v>6</v>
      </c>
      <c r="B17" s="104" t="s">
        <v>687</v>
      </c>
      <c r="C17" s="101" t="s">
        <v>670</v>
      </c>
      <c r="D17" s="101" t="s">
        <v>281</v>
      </c>
      <c r="E17" s="101" t="s">
        <v>482</v>
      </c>
      <c r="F17" s="105">
        <v>3549</v>
      </c>
      <c r="H17" s="102">
        <v>3549</v>
      </c>
      <c r="I17" s="17">
        <f t="shared" si="0"/>
        <v>0</v>
      </c>
    </row>
    <row r="18" spans="1:9" s="14" customFormat="1" ht="38.25">
      <c r="A18" s="41">
        <f t="shared" si="1"/>
        <v>7</v>
      </c>
      <c r="B18" s="104" t="s">
        <v>686</v>
      </c>
      <c r="C18" s="101" t="s">
        <v>670</v>
      </c>
      <c r="D18" s="101" t="s">
        <v>731</v>
      </c>
      <c r="E18" s="101" t="s">
        <v>482</v>
      </c>
      <c r="F18" s="105">
        <v>3549</v>
      </c>
      <c r="H18" s="105">
        <v>3549</v>
      </c>
      <c r="I18" s="17">
        <f t="shared" si="0"/>
        <v>0</v>
      </c>
    </row>
    <row r="19" spans="1:9" ht="12.75">
      <c r="A19" s="41">
        <f t="shared" si="1"/>
        <v>8</v>
      </c>
      <c r="B19" s="104" t="s">
        <v>735</v>
      </c>
      <c r="C19" s="101" t="s">
        <v>670</v>
      </c>
      <c r="D19" s="101" t="s">
        <v>671</v>
      </c>
      <c r="E19" s="101" t="s">
        <v>482</v>
      </c>
      <c r="F19" s="105">
        <v>2664</v>
      </c>
      <c r="H19" s="105">
        <v>2664</v>
      </c>
      <c r="I19" s="17">
        <f t="shared" si="0"/>
        <v>0</v>
      </c>
    </row>
    <row r="20" spans="1:9" ht="12.75">
      <c r="A20" s="41">
        <f t="shared" si="1"/>
        <v>9</v>
      </c>
      <c r="B20" s="104" t="s">
        <v>203</v>
      </c>
      <c r="C20" s="101" t="s">
        <v>670</v>
      </c>
      <c r="D20" s="101" t="s">
        <v>671</v>
      </c>
      <c r="E20" s="101" t="s">
        <v>669</v>
      </c>
      <c r="F20" s="105">
        <v>2664</v>
      </c>
      <c r="H20" s="105">
        <v>2664</v>
      </c>
      <c r="I20" s="17">
        <f t="shared" si="0"/>
        <v>0</v>
      </c>
    </row>
    <row r="21" spans="1:9" ht="25.5">
      <c r="A21" s="41">
        <f t="shared" si="1"/>
        <v>10</v>
      </c>
      <c r="B21" s="104" t="s">
        <v>736</v>
      </c>
      <c r="C21" s="101" t="s">
        <v>670</v>
      </c>
      <c r="D21" s="101" t="s">
        <v>672</v>
      </c>
      <c r="E21" s="101" t="s">
        <v>482</v>
      </c>
      <c r="F21" s="105">
        <v>813</v>
      </c>
      <c r="H21" s="105">
        <v>813</v>
      </c>
      <c r="I21" s="17">
        <f t="shared" si="0"/>
        <v>0</v>
      </c>
    </row>
    <row r="22" spans="1:9" ht="12.75">
      <c r="A22" s="41">
        <f t="shared" si="1"/>
        <v>11</v>
      </c>
      <c r="B22" s="104" t="s">
        <v>203</v>
      </c>
      <c r="C22" s="101" t="s">
        <v>670</v>
      </c>
      <c r="D22" s="101" t="s">
        <v>672</v>
      </c>
      <c r="E22" s="101" t="s">
        <v>669</v>
      </c>
      <c r="F22" s="105">
        <v>813</v>
      </c>
      <c r="H22" s="105">
        <v>813</v>
      </c>
      <c r="I22" s="17">
        <f t="shared" si="0"/>
        <v>0</v>
      </c>
    </row>
    <row r="23" spans="1:9" ht="12.75">
      <c r="A23" s="41">
        <f t="shared" si="1"/>
        <v>12</v>
      </c>
      <c r="B23" s="104" t="s">
        <v>737</v>
      </c>
      <c r="C23" s="101" t="s">
        <v>670</v>
      </c>
      <c r="D23" s="101" t="s">
        <v>673</v>
      </c>
      <c r="E23" s="101" t="s">
        <v>482</v>
      </c>
      <c r="F23" s="105">
        <v>72</v>
      </c>
      <c r="H23" s="105">
        <v>72</v>
      </c>
      <c r="I23" s="17">
        <f t="shared" si="0"/>
        <v>0</v>
      </c>
    </row>
    <row r="24" spans="1:9" ht="12.75">
      <c r="A24" s="41">
        <f t="shared" si="1"/>
        <v>13</v>
      </c>
      <c r="B24" s="104" t="s">
        <v>203</v>
      </c>
      <c r="C24" s="101" t="s">
        <v>670</v>
      </c>
      <c r="D24" s="101" t="s">
        <v>673</v>
      </c>
      <c r="E24" s="101" t="s">
        <v>669</v>
      </c>
      <c r="F24" s="105">
        <v>72</v>
      </c>
      <c r="H24" s="105">
        <v>72</v>
      </c>
      <c r="I24" s="17">
        <f t="shared" si="0"/>
        <v>0</v>
      </c>
    </row>
    <row r="25" spans="1:9" s="14" customFormat="1" ht="38.25">
      <c r="A25" s="41">
        <f t="shared" si="1"/>
        <v>14</v>
      </c>
      <c r="B25" s="104" t="s">
        <v>450</v>
      </c>
      <c r="C25" s="101" t="s">
        <v>145</v>
      </c>
      <c r="D25" s="101" t="s">
        <v>281</v>
      </c>
      <c r="E25" s="101" t="s">
        <v>482</v>
      </c>
      <c r="F25" s="105">
        <v>17497.46</v>
      </c>
      <c r="H25" s="102">
        <v>22860.4</v>
      </c>
      <c r="I25" s="17">
        <f t="shared" si="0"/>
        <v>-5362.940000000002</v>
      </c>
    </row>
    <row r="26" spans="1:9" ht="38.25">
      <c r="A26" s="41">
        <f t="shared" si="1"/>
        <v>15</v>
      </c>
      <c r="B26" s="104" t="s">
        <v>686</v>
      </c>
      <c r="C26" s="101" t="s">
        <v>145</v>
      </c>
      <c r="D26" s="101" t="s">
        <v>731</v>
      </c>
      <c r="E26" s="101" t="s">
        <v>482</v>
      </c>
      <c r="F26" s="105">
        <v>17497.46</v>
      </c>
      <c r="H26" s="105">
        <v>22860.4</v>
      </c>
      <c r="I26" s="17">
        <f t="shared" si="0"/>
        <v>-5362.940000000002</v>
      </c>
    </row>
    <row r="27" spans="1:9" ht="12.75">
      <c r="A27" s="41">
        <f t="shared" si="1"/>
        <v>16</v>
      </c>
      <c r="B27" s="104" t="s">
        <v>735</v>
      </c>
      <c r="C27" s="101" t="s">
        <v>145</v>
      </c>
      <c r="D27" s="101" t="s">
        <v>671</v>
      </c>
      <c r="E27" s="101" t="s">
        <v>482</v>
      </c>
      <c r="F27" s="105">
        <v>17497.46</v>
      </c>
      <c r="H27" s="105">
        <v>22860.4</v>
      </c>
      <c r="I27" s="17">
        <f t="shared" si="0"/>
        <v>-5362.940000000002</v>
      </c>
    </row>
    <row r="28" spans="1:9" ht="12.75">
      <c r="A28" s="41">
        <f t="shared" si="1"/>
        <v>17</v>
      </c>
      <c r="B28" s="104" t="s">
        <v>203</v>
      </c>
      <c r="C28" s="101" t="s">
        <v>145</v>
      </c>
      <c r="D28" s="101" t="s">
        <v>671</v>
      </c>
      <c r="E28" s="101" t="s">
        <v>669</v>
      </c>
      <c r="F28" s="105">
        <v>17497.46</v>
      </c>
      <c r="H28" s="105">
        <v>22860.4</v>
      </c>
      <c r="I28" s="17">
        <f t="shared" si="0"/>
        <v>-5362.940000000002</v>
      </c>
    </row>
    <row r="29" spans="1:9" s="14" customFormat="1" ht="25.5">
      <c r="A29" s="41">
        <f t="shared" si="1"/>
        <v>18</v>
      </c>
      <c r="B29" s="104" t="s">
        <v>451</v>
      </c>
      <c r="C29" s="101" t="s">
        <v>288</v>
      </c>
      <c r="D29" s="101" t="s">
        <v>281</v>
      </c>
      <c r="E29" s="101" t="s">
        <v>482</v>
      </c>
      <c r="F29" s="105">
        <f>SUM(F32+F36)</f>
        <v>7157.14</v>
      </c>
      <c r="H29" s="102">
        <v>1794.2</v>
      </c>
      <c r="I29" s="17">
        <f t="shared" si="0"/>
        <v>5362.9400000000005</v>
      </c>
    </row>
    <row r="30" spans="1:9" ht="38.25">
      <c r="A30" s="41">
        <f t="shared" si="1"/>
        <v>19</v>
      </c>
      <c r="B30" s="104" t="s">
        <v>686</v>
      </c>
      <c r="C30" s="101" t="s">
        <v>288</v>
      </c>
      <c r="D30" s="101" t="s">
        <v>731</v>
      </c>
      <c r="E30" s="101" t="s">
        <v>482</v>
      </c>
      <c r="F30" s="105">
        <v>6429.14</v>
      </c>
      <c r="H30" s="105">
        <v>1066.2</v>
      </c>
      <c r="I30" s="17">
        <f t="shared" si="0"/>
        <v>5362.9400000000005</v>
      </c>
    </row>
    <row r="31" spans="1:9" ht="12.75">
      <c r="A31" s="41">
        <f t="shared" si="1"/>
        <v>20</v>
      </c>
      <c r="B31" s="104" t="s">
        <v>735</v>
      </c>
      <c r="C31" s="101" t="s">
        <v>288</v>
      </c>
      <c r="D31" s="101" t="s">
        <v>671</v>
      </c>
      <c r="E31" s="101" t="s">
        <v>482</v>
      </c>
      <c r="F31" s="105">
        <v>6429.14</v>
      </c>
      <c r="H31" s="105">
        <v>1066.2</v>
      </c>
      <c r="I31" s="17">
        <f t="shared" si="0"/>
        <v>5362.9400000000005</v>
      </c>
    </row>
    <row r="32" spans="1:9" ht="12.75">
      <c r="A32" s="41">
        <f t="shared" si="1"/>
        <v>21</v>
      </c>
      <c r="B32" s="104" t="s">
        <v>203</v>
      </c>
      <c r="C32" s="101" t="s">
        <v>288</v>
      </c>
      <c r="D32" s="101" t="s">
        <v>671</v>
      </c>
      <c r="E32" s="101" t="s">
        <v>669</v>
      </c>
      <c r="F32" s="105">
        <v>6429.14</v>
      </c>
      <c r="H32" s="105">
        <v>1066.2</v>
      </c>
      <c r="I32" s="17">
        <f t="shared" si="0"/>
        <v>5362.9400000000005</v>
      </c>
    </row>
    <row r="33" spans="1:9" s="14" customFormat="1" ht="12.75">
      <c r="A33" s="41">
        <f t="shared" si="1"/>
        <v>22</v>
      </c>
      <c r="B33" s="104" t="s">
        <v>452</v>
      </c>
      <c r="C33" s="101" t="s">
        <v>288</v>
      </c>
      <c r="D33" s="101" t="s">
        <v>747</v>
      </c>
      <c r="E33" s="101" t="s">
        <v>482</v>
      </c>
      <c r="F33" s="105">
        <v>728</v>
      </c>
      <c r="H33" s="105">
        <v>728</v>
      </c>
      <c r="I33" s="17">
        <f t="shared" si="0"/>
        <v>0</v>
      </c>
    </row>
    <row r="34" spans="1:9" ht="12.75">
      <c r="A34" s="41">
        <f t="shared" si="1"/>
        <v>23</v>
      </c>
      <c r="B34" s="104" t="s">
        <v>420</v>
      </c>
      <c r="C34" s="101" t="s">
        <v>288</v>
      </c>
      <c r="D34" s="101" t="s">
        <v>576</v>
      </c>
      <c r="E34" s="101" t="s">
        <v>482</v>
      </c>
      <c r="F34" s="105">
        <v>728</v>
      </c>
      <c r="H34" s="105">
        <v>728</v>
      </c>
      <c r="I34" s="17">
        <f t="shared" si="0"/>
        <v>0</v>
      </c>
    </row>
    <row r="35" spans="1:9" ht="38.25">
      <c r="A35" s="41">
        <f t="shared" si="1"/>
        <v>24</v>
      </c>
      <c r="B35" s="104" t="s">
        <v>421</v>
      </c>
      <c r="C35" s="101" t="s">
        <v>288</v>
      </c>
      <c r="D35" s="101" t="s">
        <v>290</v>
      </c>
      <c r="E35" s="101" t="s">
        <v>482</v>
      </c>
      <c r="F35" s="105">
        <v>728</v>
      </c>
      <c r="H35" s="105">
        <v>728</v>
      </c>
      <c r="I35" s="17">
        <f t="shared" si="0"/>
        <v>0</v>
      </c>
    </row>
    <row r="36" spans="1:9" ht="12.75">
      <c r="A36" s="41">
        <f t="shared" si="1"/>
        <v>25</v>
      </c>
      <c r="B36" s="104" t="s">
        <v>203</v>
      </c>
      <c r="C36" s="101" t="s">
        <v>288</v>
      </c>
      <c r="D36" s="101" t="s">
        <v>290</v>
      </c>
      <c r="E36" s="101" t="s">
        <v>669</v>
      </c>
      <c r="F36" s="105">
        <v>728</v>
      </c>
      <c r="H36" s="102">
        <v>728</v>
      </c>
      <c r="I36" s="17">
        <f t="shared" si="0"/>
        <v>0</v>
      </c>
    </row>
    <row r="37" spans="1:9" ht="12.75">
      <c r="A37" s="41">
        <f t="shared" si="1"/>
        <v>26</v>
      </c>
      <c r="B37" s="104" t="s">
        <v>453</v>
      </c>
      <c r="C37" s="101" t="s">
        <v>292</v>
      </c>
      <c r="D37" s="101" t="s">
        <v>281</v>
      </c>
      <c r="E37" s="101" t="s">
        <v>482</v>
      </c>
      <c r="F37" s="105">
        <v>1818.4</v>
      </c>
      <c r="G37" s="15"/>
      <c r="H37" s="102">
        <v>1818.4</v>
      </c>
      <c r="I37" s="17">
        <f t="shared" si="0"/>
        <v>0</v>
      </c>
    </row>
    <row r="38" spans="1:9" ht="12.75">
      <c r="A38" s="41">
        <f t="shared" si="1"/>
        <v>27</v>
      </c>
      <c r="B38" s="104" t="s">
        <v>739</v>
      </c>
      <c r="C38" s="101" t="s">
        <v>292</v>
      </c>
      <c r="D38" s="101" t="s">
        <v>740</v>
      </c>
      <c r="E38" s="101" t="s">
        <v>482</v>
      </c>
      <c r="F38" s="105">
        <v>1818.4</v>
      </c>
      <c r="H38" s="105">
        <v>1818.4</v>
      </c>
      <c r="I38" s="17">
        <f t="shared" si="0"/>
        <v>0</v>
      </c>
    </row>
    <row r="39" spans="1:9" ht="12.75">
      <c r="A39" s="41">
        <f t="shared" si="1"/>
        <v>28</v>
      </c>
      <c r="B39" s="104" t="s">
        <v>746</v>
      </c>
      <c r="C39" s="101" t="s">
        <v>292</v>
      </c>
      <c r="D39" s="101" t="s">
        <v>148</v>
      </c>
      <c r="E39" s="101" t="s">
        <v>482</v>
      </c>
      <c r="F39" s="105">
        <v>1818.4</v>
      </c>
      <c r="H39" s="105">
        <v>1818.4</v>
      </c>
      <c r="I39" s="17">
        <f t="shared" si="0"/>
        <v>0</v>
      </c>
    </row>
    <row r="40" spans="1:9" ht="12.75">
      <c r="A40" s="41">
        <f t="shared" si="1"/>
        <v>29</v>
      </c>
      <c r="B40" s="104" t="s">
        <v>295</v>
      </c>
      <c r="C40" s="101" t="s">
        <v>292</v>
      </c>
      <c r="D40" s="101" t="s">
        <v>148</v>
      </c>
      <c r="E40" s="101" t="s">
        <v>147</v>
      </c>
      <c r="F40" s="105">
        <v>1818.4</v>
      </c>
      <c r="H40" s="105">
        <v>1818.4</v>
      </c>
      <c r="I40" s="17">
        <f t="shared" si="0"/>
        <v>0</v>
      </c>
    </row>
    <row r="41" spans="1:9" ht="12.75">
      <c r="A41" s="41">
        <f t="shared" si="1"/>
        <v>30</v>
      </c>
      <c r="B41" s="104" t="s">
        <v>454</v>
      </c>
      <c r="C41" s="101" t="s">
        <v>259</v>
      </c>
      <c r="D41" s="101" t="s">
        <v>281</v>
      </c>
      <c r="E41" s="101" t="s">
        <v>482</v>
      </c>
      <c r="F41" s="105">
        <f>SUM(F44+F48+F52+F55)</f>
        <v>2361.8</v>
      </c>
      <c r="H41" s="102">
        <v>1142.8</v>
      </c>
      <c r="I41" s="17">
        <f t="shared" si="0"/>
        <v>1219.0000000000002</v>
      </c>
    </row>
    <row r="42" spans="1:9" ht="12.75">
      <c r="A42" s="41">
        <f t="shared" si="1"/>
        <v>31</v>
      </c>
      <c r="B42" s="104" t="s">
        <v>455</v>
      </c>
      <c r="C42" s="101" t="s">
        <v>259</v>
      </c>
      <c r="D42" s="101" t="s">
        <v>765</v>
      </c>
      <c r="E42" s="101" t="s">
        <v>482</v>
      </c>
      <c r="F42" s="105">
        <v>310.8</v>
      </c>
      <c r="H42" s="105">
        <v>310.8</v>
      </c>
      <c r="I42" s="17">
        <f t="shared" si="0"/>
        <v>0</v>
      </c>
    </row>
    <row r="43" spans="1:9" s="14" customFormat="1" ht="25.5">
      <c r="A43" s="41">
        <f t="shared" si="1"/>
        <v>32</v>
      </c>
      <c r="B43" s="104" t="s">
        <v>456</v>
      </c>
      <c r="C43" s="101" t="s">
        <v>259</v>
      </c>
      <c r="D43" s="101" t="s">
        <v>298</v>
      </c>
      <c r="E43" s="101" t="s">
        <v>482</v>
      </c>
      <c r="F43" s="105">
        <v>310.8</v>
      </c>
      <c r="H43" s="105">
        <v>310.8</v>
      </c>
      <c r="I43" s="17">
        <f t="shared" si="0"/>
        <v>0</v>
      </c>
    </row>
    <row r="44" spans="1:9" s="14" customFormat="1" ht="12.75">
      <c r="A44" s="41">
        <f t="shared" si="1"/>
        <v>33</v>
      </c>
      <c r="B44" s="104" t="s">
        <v>203</v>
      </c>
      <c r="C44" s="101" t="s">
        <v>259</v>
      </c>
      <c r="D44" s="101" t="s">
        <v>298</v>
      </c>
      <c r="E44" s="101" t="s">
        <v>669</v>
      </c>
      <c r="F44" s="105">
        <v>310.8</v>
      </c>
      <c r="H44" s="105">
        <v>310.8</v>
      </c>
      <c r="I44" s="17">
        <f t="shared" si="0"/>
        <v>0</v>
      </c>
    </row>
    <row r="45" spans="1:9" s="14" customFormat="1" ht="25.5">
      <c r="A45" s="41">
        <f t="shared" si="1"/>
        <v>34</v>
      </c>
      <c r="B45" s="104" t="s">
        <v>898</v>
      </c>
      <c r="C45" s="101" t="s">
        <v>259</v>
      </c>
      <c r="D45" s="101" t="s">
        <v>897</v>
      </c>
      <c r="E45" s="101" t="s">
        <v>482</v>
      </c>
      <c r="F45" s="105">
        <v>1219</v>
      </c>
      <c r="H45" s="105"/>
      <c r="I45" s="17">
        <f t="shared" si="0"/>
        <v>1219</v>
      </c>
    </row>
    <row r="46" spans="1:9" s="14" customFormat="1" ht="12.75">
      <c r="A46" s="41">
        <f t="shared" si="1"/>
        <v>35</v>
      </c>
      <c r="B46" s="104" t="s">
        <v>902</v>
      </c>
      <c r="C46" s="101" t="s">
        <v>259</v>
      </c>
      <c r="D46" s="101" t="s">
        <v>899</v>
      </c>
      <c r="E46" s="101" t="s">
        <v>482</v>
      </c>
      <c r="F46" s="105">
        <v>1219</v>
      </c>
      <c r="H46" s="105"/>
      <c r="I46" s="17">
        <f t="shared" si="0"/>
        <v>1219</v>
      </c>
    </row>
    <row r="47" spans="1:9" s="14" customFormat="1" ht="25.5">
      <c r="A47" s="41">
        <f t="shared" si="1"/>
        <v>36</v>
      </c>
      <c r="B47" s="104" t="s">
        <v>903</v>
      </c>
      <c r="C47" s="101" t="s">
        <v>259</v>
      </c>
      <c r="D47" s="101" t="s">
        <v>901</v>
      </c>
      <c r="E47" s="101" t="s">
        <v>482</v>
      </c>
      <c r="F47" s="105">
        <v>1219</v>
      </c>
      <c r="H47" s="105"/>
      <c r="I47" s="17">
        <f t="shared" si="0"/>
        <v>1219</v>
      </c>
    </row>
    <row r="48" spans="1:9" s="14" customFormat="1" ht="12.75">
      <c r="A48" s="41">
        <f t="shared" si="1"/>
        <v>37</v>
      </c>
      <c r="B48" s="104" t="s">
        <v>203</v>
      </c>
      <c r="C48" s="101" t="s">
        <v>259</v>
      </c>
      <c r="D48" s="101" t="s">
        <v>900</v>
      </c>
      <c r="E48" s="101" t="s">
        <v>669</v>
      </c>
      <c r="F48" s="105">
        <v>1219</v>
      </c>
      <c r="H48" s="105"/>
      <c r="I48" s="17">
        <f t="shared" si="0"/>
        <v>1219</v>
      </c>
    </row>
    <row r="49" spans="1:9" ht="12.75">
      <c r="A49" s="41">
        <f t="shared" si="1"/>
        <v>38</v>
      </c>
      <c r="B49" s="104" t="s">
        <v>452</v>
      </c>
      <c r="C49" s="101" t="s">
        <v>259</v>
      </c>
      <c r="D49" s="101" t="s">
        <v>747</v>
      </c>
      <c r="E49" s="101" t="s">
        <v>482</v>
      </c>
      <c r="F49" s="105">
        <v>192</v>
      </c>
      <c r="H49" s="105">
        <v>192</v>
      </c>
      <c r="I49" s="17">
        <f t="shared" si="0"/>
        <v>0</v>
      </c>
    </row>
    <row r="50" spans="1:9" ht="63.75">
      <c r="A50" s="41">
        <f t="shared" si="1"/>
        <v>39</v>
      </c>
      <c r="B50" s="104" t="s">
        <v>860</v>
      </c>
      <c r="C50" s="101" t="s">
        <v>259</v>
      </c>
      <c r="D50" s="101" t="s">
        <v>579</v>
      </c>
      <c r="E50" s="101" t="s">
        <v>482</v>
      </c>
      <c r="F50" s="105">
        <v>192</v>
      </c>
      <c r="H50" s="105">
        <v>192</v>
      </c>
      <c r="I50" s="17">
        <f t="shared" si="0"/>
        <v>0</v>
      </c>
    </row>
    <row r="51" spans="1:9" ht="38.25">
      <c r="A51" s="41">
        <f t="shared" si="1"/>
        <v>40</v>
      </c>
      <c r="B51" s="104" t="s">
        <v>299</v>
      </c>
      <c r="C51" s="101" t="s">
        <v>259</v>
      </c>
      <c r="D51" s="101" t="s">
        <v>769</v>
      </c>
      <c r="E51" s="101" t="s">
        <v>482</v>
      </c>
      <c r="F51" s="105">
        <v>192</v>
      </c>
      <c r="H51" s="105">
        <v>192</v>
      </c>
      <c r="I51" s="17">
        <f t="shared" si="0"/>
        <v>0</v>
      </c>
    </row>
    <row r="52" spans="1:9" s="14" customFormat="1" ht="12.75">
      <c r="A52" s="41">
        <f t="shared" si="1"/>
        <v>41</v>
      </c>
      <c r="B52" s="104" t="s">
        <v>203</v>
      </c>
      <c r="C52" s="101" t="s">
        <v>259</v>
      </c>
      <c r="D52" s="101" t="s">
        <v>769</v>
      </c>
      <c r="E52" s="101" t="s">
        <v>669</v>
      </c>
      <c r="F52" s="105">
        <v>192</v>
      </c>
      <c r="H52" s="105">
        <v>192</v>
      </c>
      <c r="I52" s="17">
        <f t="shared" si="0"/>
        <v>0</v>
      </c>
    </row>
    <row r="53" spans="1:9" ht="12.75">
      <c r="A53" s="41">
        <f t="shared" si="1"/>
        <v>42</v>
      </c>
      <c r="B53" s="104" t="s">
        <v>457</v>
      </c>
      <c r="C53" s="101" t="s">
        <v>259</v>
      </c>
      <c r="D53" s="101" t="s">
        <v>478</v>
      </c>
      <c r="E53" s="101" t="s">
        <v>482</v>
      </c>
      <c r="F53" s="105">
        <v>640</v>
      </c>
      <c r="H53" s="105">
        <v>640</v>
      </c>
      <c r="I53" s="17">
        <f t="shared" si="0"/>
        <v>0</v>
      </c>
    </row>
    <row r="54" spans="1:9" ht="25.5">
      <c r="A54" s="41">
        <f t="shared" si="1"/>
        <v>43</v>
      </c>
      <c r="B54" s="104" t="s">
        <v>422</v>
      </c>
      <c r="C54" s="101" t="s">
        <v>259</v>
      </c>
      <c r="D54" s="101" t="s">
        <v>513</v>
      </c>
      <c r="E54" s="101" t="s">
        <v>482</v>
      </c>
      <c r="F54" s="105">
        <v>640</v>
      </c>
      <c r="H54" s="105">
        <v>640</v>
      </c>
      <c r="I54" s="17">
        <f t="shared" si="0"/>
        <v>0</v>
      </c>
    </row>
    <row r="55" spans="1:9" ht="12.75">
      <c r="A55" s="41">
        <f t="shared" si="1"/>
        <v>44</v>
      </c>
      <c r="B55" s="104" t="s">
        <v>301</v>
      </c>
      <c r="C55" s="101" t="s">
        <v>259</v>
      </c>
      <c r="D55" s="101" t="s">
        <v>513</v>
      </c>
      <c r="E55" s="101" t="s">
        <v>253</v>
      </c>
      <c r="F55" s="105">
        <v>640</v>
      </c>
      <c r="G55" s="16">
        <v>-435.3</v>
      </c>
      <c r="H55" s="105">
        <v>640</v>
      </c>
      <c r="I55" s="17">
        <f t="shared" si="0"/>
        <v>0</v>
      </c>
    </row>
    <row r="56" spans="1:9" s="14" customFormat="1" ht="25.5">
      <c r="A56" s="113">
        <f t="shared" si="1"/>
        <v>45</v>
      </c>
      <c r="B56" s="107" t="s">
        <v>458</v>
      </c>
      <c r="C56" s="108" t="s">
        <v>149</v>
      </c>
      <c r="D56" s="108" t="s">
        <v>281</v>
      </c>
      <c r="E56" s="108" t="s">
        <v>482</v>
      </c>
      <c r="F56" s="109">
        <v>454</v>
      </c>
      <c r="G56" s="140"/>
      <c r="H56" s="114">
        <v>454</v>
      </c>
      <c r="I56" s="17">
        <f t="shared" si="0"/>
        <v>0</v>
      </c>
    </row>
    <row r="57" spans="1:9" s="14" customFormat="1" ht="12.75">
      <c r="A57" s="41">
        <f t="shared" si="1"/>
        <v>46</v>
      </c>
      <c r="B57" s="104" t="s">
        <v>459</v>
      </c>
      <c r="C57" s="101" t="s">
        <v>150</v>
      </c>
      <c r="D57" s="101" t="s">
        <v>281</v>
      </c>
      <c r="E57" s="101" t="s">
        <v>482</v>
      </c>
      <c r="F57" s="105">
        <v>350</v>
      </c>
      <c r="H57" s="102">
        <v>350</v>
      </c>
      <c r="I57" s="17">
        <f t="shared" si="0"/>
        <v>0</v>
      </c>
    </row>
    <row r="58" spans="1:9" ht="12.75">
      <c r="A58" s="41">
        <f t="shared" si="1"/>
        <v>47</v>
      </c>
      <c r="B58" s="104" t="s">
        <v>457</v>
      </c>
      <c r="C58" s="101" t="s">
        <v>150</v>
      </c>
      <c r="D58" s="101" t="s">
        <v>478</v>
      </c>
      <c r="E58" s="101" t="s">
        <v>482</v>
      </c>
      <c r="F58" s="105">
        <v>350</v>
      </c>
      <c r="H58" s="105">
        <v>350</v>
      </c>
      <c r="I58" s="17">
        <f t="shared" si="0"/>
        <v>0</v>
      </c>
    </row>
    <row r="59" spans="1:9" ht="38.25">
      <c r="A59" s="41">
        <f t="shared" si="1"/>
        <v>48</v>
      </c>
      <c r="B59" s="104" t="s">
        <v>423</v>
      </c>
      <c r="C59" s="101" t="s">
        <v>150</v>
      </c>
      <c r="D59" s="101" t="s">
        <v>505</v>
      </c>
      <c r="E59" s="101" t="s">
        <v>482</v>
      </c>
      <c r="F59" s="105">
        <v>350</v>
      </c>
      <c r="H59" s="105">
        <v>350</v>
      </c>
      <c r="I59" s="17">
        <f t="shared" si="0"/>
        <v>0</v>
      </c>
    </row>
    <row r="60" spans="1:9" ht="12.75">
      <c r="A60" s="41">
        <f t="shared" si="1"/>
        <v>49</v>
      </c>
      <c r="B60" s="104" t="s">
        <v>301</v>
      </c>
      <c r="C60" s="101" t="s">
        <v>150</v>
      </c>
      <c r="D60" s="101" t="s">
        <v>505</v>
      </c>
      <c r="E60" s="101" t="s">
        <v>253</v>
      </c>
      <c r="F60" s="105">
        <v>350</v>
      </c>
      <c r="H60" s="105">
        <v>350</v>
      </c>
      <c r="I60" s="17">
        <f t="shared" si="0"/>
        <v>0</v>
      </c>
    </row>
    <row r="61" spans="1:9" ht="25.5">
      <c r="A61" s="41">
        <f t="shared" si="1"/>
        <v>50</v>
      </c>
      <c r="B61" s="104" t="s">
        <v>460</v>
      </c>
      <c r="C61" s="101" t="s">
        <v>151</v>
      </c>
      <c r="D61" s="101" t="s">
        <v>281</v>
      </c>
      <c r="E61" s="101" t="s">
        <v>482</v>
      </c>
      <c r="F61" s="105">
        <v>104</v>
      </c>
      <c r="H61" s="102">
        <v>104</v>
      </c>
      <c r="I61" s="17">
        <f t="shared" si="0"/>
        <v>0</v>
      </c>
    </row>
    <row r="62" spans="1:9" ht="25.5">
      <c r="A62" s="41">
        <f t="shared" si="1"/>
        <v>51</v>
      </c>
      <c r="B62" s="104" t="s">
        <v>461</v>
      </c>
      <c r="C62" s="101" t="s">
        <v>151</v>
      </c>
      <c r="D62" s="101" t="s">
        <v>748</v>
      </c>
      <c r="E62" s="101" t="s">
        <v>482</v>
      </c>
      <c r="F62" s="105">
        <v>104</v>
      </c>
      <c r="H62" s="105">
        <v>104</v>
      </c>
      <c r="I62" s="17">
        <f t="shared" si="0"/>
        <v>0</v>
      </c>
    </row>
    <row r="63" spans="1:9" ht="25.5">
      <c r="A63" s="41">
        <f t="shared" si="1"/>
        <v>52</v>
      </c>
      <c r="B63" s="104" t="s">
        <v>749</v>
      </c>
      <c r="C63" s="101" t="s">
        <v>151</v>
      </c>
      <c r="D63" s="101" t="s">
        <v>152</v>
      </c>
      <c r="E63" s="101" t="s">
        <v>482</v>
      </c>
      <c r="F63" s="105">
        <v>104</v>
      </c>
      <c r="H63" s="105">
        <v>104</v>
      </c>
      <c r="I63" s="17">
        <f t="shared" si="0"/>
        <v>0</v>
      </c>
    </row>
    <row r="64" spans="1:9" ht="12.75">
      <c r="A64" s="41">
        <f t="shared" si="1"/>
        <v>53</v>
      </c>
      <c r="B64" s="104" t="s">
        <v>203</v>
      </c>
      <c r="C64" s="101" t="s">
        <v>151</v>
      </c>
      <c r="D64" s="101" t="s">
        <v>152</v>
      </c>
      <c r="E64" s="101" t="s">
        <v>669</v>
      </c>
      <c r="F64" s="105">
        <v>104</v>
      </c>
      <c r="H64" s="105">
        <v>104</v>
      </c>
      <c r="I64" s="17">
        <f t="shared" si="0"/>
        <v>0</v>
      </c>
    </row>
    <row r="65" spans="1:9" ht="12.75">
      <c r="A65" s="113">
        <f t="shared" si="1"/>
        <v>54</v>
      </c>
      <c r="B65" s="107" t="s">
        <v>462</v>
      </c>
      <c r="C65" s="108" t="s">
        <v>153</v>
      </c>
      <c r="D65" s="108" t="s">
        <v>281</v>
      </c>
      <c r="E65" s="108" t="s">
        <v>482</v>
      </c>
      <c r="F65" s="109">
        <v>22794.7</v>
      </c>
      <c r="G65" s="141"/>
      <c r="H65" s="114">
        <v>22794.7</v>
      </c>
      <c r="I65" s="17">
        <f t="shared" si="0"/>
        <v>0</v>
      </c>
    </row>
    <row r="66" spans="1:9" ht="12.75">
      <c r="A66" s="41">
        <f t="shared" si="1"/>
        <v>55</v>
      </c>
      <c r="B66" s="104" t="s">
        <v>463</v>
      </c>
      <c r="C66" s="101" t="s">
        <v>154</v>
      </c>
      <c r="D66" s="101" t="s">
        <v>281</v>
      </c>
      <c r="E66" s="101" t="s">
        <v>482</v>
      </c>
      <c r="F66" s="105">
        <v>460</v>
      </c>
      <c r="H66" s="102">
        <v>460</v>
      </c>
      <c r="I66" s="17">
        <f t="shared" si="0"/>
        <v>0</v>
      </c>
    </row>
    <row r="67" spans="1:9" ht="12.75">
      <c r="A67" s="41">
        <f t="shared" si="1"/>
        <v>56</v>
      </c>
      <c r="B67" s="104" t="s">
        <v>457</v>
      </c>
      <c r="C67" s="101" t="s">
        <v>154</v>
      </c>
      <c r="D67" s="101" t="s">
        <v>478</v>
      </c>
      <c r="E67" s="101" t="s">
        <v>482</v>
      </c>
      <c r="F67" s="105">
        <v>460</v>
      </c>
      <c r="G67" s="16">
        <v>-5564.7</v>
      </c>
      <c r="H67" s="105">
        <v>460</v>
      </c>
      <c r="I67" s="17">
        <f t="shared" si="0"/>
        <v>0</v>
      </c>
    </row>
    <row r="68" spans="1:9" ht="38.25">
      <c r="A68" s="41">
        <f t="shared" si="1"/>
        <v>57</v>
      </c>
      <c r="B68" s="104" t="s">
        <v>464</v>
      </c>
      <c r="C68" s="101" t="s">
        <v>154</v>
      </c>
      <c r="D68" s="101" t="s">
        <v>497</v>
      </c>
      <c r="E68" s="101" t="s">
        <v>482</v>
      </c>
      <c r="F68" s="105">
        <v>360</v>
      </c>
      <c r="H68" s="105">
        <v>360</v>
      </c>
      <c r="I68" s="17">
        <f t="shared" si="0"/>
        <v>0</v>
      </c>
    </row>
    <row r="69" spans="1:9" ht="12.75">
      <c r="A69" s="41">
        <f t="shared" si="1"/>
        <v>58</v>
      </c>
      <c r="B69" s="104" t="s">
        <v>301</v>
      </c>
      <c r="C69" s="101" t="s">
        <v>154</v>
      </c>
      <c r="D69" s="101" t="s">
        <v>497</v>
      </c>
      <c r="E69" s="101" t="s">
        <v>253</v>
      </c>
      <c r="F69" s="105">
        <v>360</v>
      </c>
      <c r="H69" s="105">
        <v>360</v>
      </c>
      <c r="I69" s="17">
        <f t="shared" si="0"/>
        <v>0</v>
      </c>
    </row>
    <row r="70" spans="1:9" ht="38.25">
      <c r="A70" s="41">
        <f t="shared" si="1"/>
        <v>59</v>
      </c>
      <c r="B70" s="104" t="s">
        <v>465</v>
      </c>
      <c r="C70" s="101" t="s">
        <v>154</v>
      </c>
      <c r="D70" s="101" t="s">
        <v>503</v>
      </c>
      <c r="E70" s="101" t="s">
        <v>482</v>
      </c>
      <c r="F70" s="105">
        <v>100</v>
      </c>
      <c r="H70" s="105">
        <v>100</v>
      </c>
      <c r="I70" s="17">
        <f t="shared" si="0"/>
        <v>0</v>
      </c>
    </row>
    <row r="71" spans="1:9" ht="12.75">
      <c r="A71" s="41">
        <f t="shared" si="1"/>
        <v>60</v>
      </c>
      <c r="B71" s="104" t="s">
        <v>301</v>
      </c>
      <c r="C71" s="101" t="s">
        <v>154</v>
      </c>
      <c r="D71" s="101" t="s">
        <v>503</v>
      </c>
      <c r="E71" s="101" t="s">
        <v>253</v>
      </c>
      <c r="F71" s="105">
        <v>100</v>
      </c>
      <c r="H71" s="105">
        <v>100</v>
      </c>
      <c r="I71" s="17">
        <f t="shared" si="0"/>
        <v>0</v>
      </c>
    </row>
    <row r="72" spans="1:9" s="14" customFormat="1" ht="12.75">
      <c r="A72" s="41">
        <f t="shared" si="1"/>
        <v>61</v>
      </c>
      <c r="B72" s="104" t="s">
        <v>466</v>
      </c>
      <c r="C72" s="101" t="s">
        <v>774</v>
      </c>
      <c r="D72" s="101" t="s">
        <v>281</v>
      </c>
      <c r="E72" s="101" t="s">
        <v>482</v>
      </c>
      <c r="F72" s="105">
        <v>1302</v>
      </c>
      <c r="H72" s="102">
        <v>1302</v>
      </c>
      <c r="I72" s="17">
        <f t="shared" si="0"/>
        <v>0</v>
      </c>
    </row>
    <row r="73" spans="1:9" ht="12.75">
      <c r="A73" s="41">
        <f t="shared" si="1"/>
        <v>62</v>
      </c>
      <c r="B73" s="104" t="s">
        <v>467</v>
      </c>
      <c r="C73" s="101" t="s">
        <v>774</v>
      </c>
      <c r="D73" s="101" t="s">
        <v>775</v>
      </c>
      <c r="E73" s="101" t="s">
        <v>482</v>
      </c>
      <c r="F73" s="105">
        <v>1302</v>
      </c>
      <c r="H73" s="105">
        <v>1302</v>
      </c>
      <c r="I73" s="17">
        <f t="shared" si="0"/>
        <v>0</v>
      </c>
    </row>
    <row r="74" spans="1:9" ht="12.75">
      <c r="A74" s="41">
        <f t="shared" si="1"/>
        <v>63</v>
      </c>
      <c r="B74" s="104" t="s">
        <v>308</v>
      </c>
      <c r="C74" s="101" t="s">
        <v>774</v>
      </c>
      <c r="D74" s="101" t="s">
        <v>775</v>
      </c>
      <c r="E74" s="101" t="s">
        <v>692</v>
      </c>
      <c r="F74" s="105">
        <v>1302</v>
      </c>
      <c r="H74" s="105">
        <v>1302</v>
      </c>
      <c r="I74" s="17">
        <f t="shared" si="0"/>
        <v>0</v>
      </c>
    </row>
    <row r="75" spans="1:9" ht="12.75">
      <c r="A75" s="41">
        <f t="shared" si="1"/>
        <v>64</v>
      </c>
      <c r="B75" s="104" t="s">
        <v>468</v>
      </c>
      <c r="C75" s="101" t="s">
        <v>776</v>
      </c>
      <c r="D75" s="101" t="s">
        <v>281</v>
      </c>
      <c r="E75" s="101" t="s">
        <v>482</v>
      </c>
      <c r="F75" s="105">
        <v>2132</v>
      </c>
      <c r="H75" s="102">
        <v>2132</v>
      </c>
      <c r="I75" s="17">
        <f t="shared" si="0"/>
        <v>0</v>
      </c>
    </row>
    <row r="76" spans="1:9" ht="12.75">
      <c r="A76" s="41">
        <f t="shared" si="1"/>
        <v>65</v>
      </c>
      <c r="B76" s="104" t="s">
        <v>469</v>
      </c>
      <c r="C76" s="101" t="s">
        <v>776</v>
      </c>
      <c r="D76" s="101" t="s">
        <v>777</v>
      </c>
      <c r="E76" s="101" t="s">
        <v>482</v>
      </c>
      <c r="F76" s="105">
        <v>2132</v>
      </c>
      <c r="H76" s="105">
        <v>2132</v>
      </c>
      <c r="I76" s="17">
        <f t="shared" si="0"/>
        <v>0</v>
      </c>
    </row>
    <row r="77" spans="1:9" ht="12.75">
      <c r="A77" s="41">
        <f t="shared" si="1"/>
        <v>66</v>
      </c>
      <c r="B77" s="104" t="s">
        <v>424</v>
      </c>
      <c r="C77" s="101" t="s">
        <v>776</v>
      </c>
      <c r="D77" s="101" t="s">
        <v>583</v>
      </c>
      <c r="E77" s="101" t="s">
        <v>482</v>
      </c>
      <c r="F77" s="105">
        <v>2132</v>
      </c>
      <c r="H77" s="105">
        <v>2132</v>
      </c>
      <c r="I77" s="17">
        <f t="shared" si="0"/>
        <v>0</v>
      </c>
    </row>
    <row r="78" spans="1:9" ht="12.75">
      <c r="A78" s="41">
        <f aca="true" t="shared" si="2" ref="A78:A141">A77+1</f>
        <v>67</v>
      </c>
      <c r="B78" s="104" t="s">
        <v>311</v>
      </c>
      <c r="C78" s="101" t="s">
        <v>776</v>
      </c>
      <c r="D78" s="101" t="s">
        <v>778</v>
      </c>
      <c r="E78" s="101" t="s">
        <v>482</v>
      </c>
      <c r="F78" s="105">
        <v>2132</v>
      </c>
      <c r="H78" s="105">
        <v>2132</v>
      </c>
      <c r="I78" s="17">
        <f t="shared" si="0"/>
        <v>0</v>
      </c>
    </row>
    <row r="79" spans="1:9" ht="12.75">
      <c r="A79" s="41">
        <f t="shared" si="2"/>
        <v>68</v>
      </c>
      <c r="B79" s="104" t="s">
        <v>203</v>
      </c>
      <c r="C79" s="101" t="s">
        <v>776</v>
      </c>
      <c r="D79" s="101" t="s">
        <v>778</v>
      </c>
      <c r="E79" s="101" t="s">
        <v>669</v>
      </c>
      <c r="F79" s="105">
        <v>2132</v>
      </c>
      <c r="H79" s="102">
        <v>2132</v>
      </c>
      <c r="I79" s="17">
        <f t="shared" si="0"/>
        <v>0</v>
      </c>
    </row>
    <row r="80" spans="1:9" ht="12.75">
      <c r="A80" s="41">
        <f t="shared" si="2"/>
        <v>69</v>
      </c>
      <c r="B80" s="104" t="s">
        <v>103</v>
      </c>
      <c r="C80" s="101" t="s">
        <v>313</v>
      </c>
      <c r="D80" s="101" t="s">
        <v>281</v>
      </c>
      <c r="E80" s="101" t="s">
        <v>482</v>
      </c>
      <c r="F80" s="105">
        <v>126.7</v>
      </c>
      <c r="H80" s="102">
        <v>126.7</v>
      </c>
      <c r="I80" s="17">
        <f t="shared" si="0"/>
        <v>0</v>
      </c>
    </row>
    <row r="81" spans="1:9" ht="12.75">
      <c r="A81" s="41">
        <f t="shared" si="2"/>
        <v>70</v>
      </c>
      <c r="B81" s="104" t="s">
        <v>104</v>
      </c>
      <c r="C81" s="101" t="s">
        <v>313</v>
      </c>
      <c r="D81" s="101" t="s">
        <v>315</v>
      </c>
      <c r="E81" s="101" t="s">
        <v>482</v>
      </c>
      <c r="F81" s="105">
        <v>48.7</v>
      </c>
      <c r="H81" s="105">
        <v>48.7</v>
      </c>
      <c r="I81" s="17">
        <f aca="true" t="shared" si="3" ref="I81:I144">SUM(F81-H81)</f>
        <v>0</v>
      </c>
    </row>
    <row r="82" spans="1:9" ht="25.5">
      <c r="A82" s="41">
        <f t="shared" si="2"/>
        <v>71</v>
      </c>
      <c r="B82" s="104" t="s">
        <v>425</v>
      </c>
      <c r="C82" s="101" t="s">
        <v>313</v>
      </c>
      <c r="D82" s="101" t="s">
        <v>674</v>
      </c>
      <c r="E82" s="101" t="s">
        <v>482</v>
      </c>
      <c r="F82" s="105">
        <v>48.7</v>
      </c>
      <c r="H82" s="105">
        <v>48.7</v>
      </c>
      <c r="I82" s="17">
        <f t="shared" si="3"/>
        <v>0</v>
      </c>
    </row>
    <row r="83" spans="1:9" ht="38.25">
      <c r="A83" s="41">
        <f t="shared" si="2"/>
        <v>72</v>
      </c>
      <c r="B83" s="104" t="s">
        <v>426</v>
      </c>
      <c r="C83" s="101" t="s">
        <v>313</v>
      </c>
      <c r="D83" s="101" t="s">
        <v>587</v>
      </c>
      <c r="E83" s="101" t="s">
        <v>482</v>
      </c>
      <c r="F83" s="105">
        <v>48.7</v>
      </c>
      <c r="H83" s="105">
        <v>48.7</v>
      </c>
      <c r="I83" s="17">
        <f t="shared" si="3"/>
        <v>0</v>
      </c>
    </row>
    <row r="84" spans="1:9" ht="12.75">
      <c r="A84" s="41">
        <f t="shared" si="2"/>
        <v>73</v>
      </c>
      <c r="B84" s="104" t="s">
        <v>203</v>
      </c>
      <c r="C84" s="101" t="s">
        <v>313</v>
      </c>
      <c r="D84" s="101" t="s">
        <v>587</v>
      </c>
      <c r="E84" s="101" t="s">
        <v>669</v>
      </c>
      <c r="F84" s="105">
        <v>48.7</v>
      </c>
      <c r="H84" s="105">
        <v>48.7</v>
      </c>
      <c r="I84" s="17">
        <f t="shared" si="3"/>
        <v>0</v>
      </c>
    </row>
    <row r="85" spans="1:9" ht="12.75">
      <c r="A85" s="41">
        <f t="shared" si="2"/>
        <v>74</v>
      </c>
      <c r="B85" s="104" t="s">
        <v>457</v>
      </c>
      <c r="C85" s="101" t="s">
        <v>313</v>
      </c>
      <c r="D85" s="101" t="s">
        <v>478</v>
      </c>
      <c r="E85" s="101" t="s">
        <v>482</v>
      </c>
      <c r="F85" s="105">
        <v>78</v>
      </c>
      <c r="H85" s="105"/>
      <c r="I85" s="17">
        <f t="shared" si="3"/>
        <v>78</v>
      </c>
    </row>
    <row r="86" spans="1:9" ht="25.5">
      <c r="A86" s="41">
        <f t="shared" si="2"/>
        <v>75</v>
      </c>
      <c r="B86" s="104" t="s">
        <v>905</v>
      </c>
      <c r="C86" s="101" t="s">
        <v>313</v>
      </c>
      <c r="D86" s="101" t="s">
        <v>904</v>
      </c>
      <c r="E86" s="101" t="s">
        <v>482</v>
      </c>
      <c r="F86" s="105">
        <v>78</v>
      </c>
      <c r="H86" s="105"/>
      <c r="I86" s="17">
        <f t="shared" si="3"/>
        <v>78</v>
      </c>
    </row>
    <row r="87" spans="1:9" ht="12.75">
      <c r="A87" s="41">
        <f t="shared" si="2"/>
        <v>76</v>
      </c>
      <c r="B87" s="104" t="s">
        <v>301</v>
      </c>
      <c r="C87" s="101" t="s">
        <v>313</v>
      </c>
      <c r="D87" s="101" t="s">
        <v>904</v>
      </c>
      <c r="E87" s="101" t="s">
        <v>253</v>
      </c>
      <c r="F87" s="105">
        <v>78</v>
      </c>
      <c r="H87" s="105"/>
      <c r="I87" s="17">
        <f t="shared" si="3"/>
        <v>78</v>
      </c>
    </row>
    <row r="88" spans="1:9" ht="12.75">
      <c r="A88" s="41">
        <f t="shared" si="2"/>
        <v>77</v>
      </c>
      <c r="B88" s="104" t="s">
        <v>105</v>
      </c>
      <c r="C88" s="101" t="s">
        <v>155</v>
      </c>
      <c r="D88" s="101" t="s">
        <v>281</v>
      </c>
      <c r="E88" s="101" t="s">
        <v>482</v>
      </c>
      <c r="F88" s="105">
        <v>18774</v>
      </c>
      <c r="H88" s="102">
        <v>18774</v>
      </c>
      <c r="I88" s="17">
        <f t="shared" si="3"/>
        <v>0</v>
      </c>
    </row>
    <row r="89" spans="1:9" ht="25.5">
      <c r="A89" s="41">
        <f t="shared" si="2"/>
        <v>78</v>
      </c>
      <c r="B89" s="104" t="s">
        <v>106</v>
      </c>
      <c r="C89" s="101" t="s">
        <v>155</v>
      </c>
      <c r="D89" s="101" t="s">
        <v>750</v>
      </c>
      <c r="E89" s="101" t="s">
        <v>482</v>
      </c>
      <c r="F89" s="105">
        <v>12041</v>
      </c>
      <c r="H89" s="105">
        <v>12041</v>
      </c>
      <c r="I89" s="17">
        <f t="shared" si="3"/>
        <v>0</v>
      </c>
    </row>
    <row r="90" spans="1:9" s="14" customFormat="1" ht="12.75">
      <c r="A90" s="41">
        <f t="shared" si="2"/>
        <v>79</v>
      </c>
      <c r="B90" s="104" t="s">
        <v>107</v>
      </c>
      <c r="C90" s="101" t="s">
        <v>155</v>
      </c>
      <c r="D90" s="101" t="s">
        <v>156</v>
      </c>
      <c r="E90" s="101" t="s">
        <v>482</v>
      </c>
      <c r="F90" s="105">
        <v>12041</v>
      </c>
      <c r="H90" s="105">
        <v>12041</v>
      </c>
      <c r="I90" s="17">
        <f t="shared" si="3"/>
        <v>0</v>
      </c>
    </row>
    <row r="91" spans="1:9" s="14" customFormat="1" ht="12.75">
      <c r="A91" s="41">
        <f t="shared" si="2"/>
        <v>80</v>
      </c>
      <c r="B91" s="104" t="s">
        <v>203</v>
      </c>
      <c r="C91" s="101" t="s">
        <v>155</v>
      </c>
      <c r="D91" s="101" t="s">
        <v>156</v>
      </c>
      <c r="E91" s="101" t="s">
        <v>669</v>
      </c>
      <c r="F91" s="105">
        <v>12041</v>
      </c>
      <c r="H91" s="105">
        <v>12041</v>
      </c>
      <c r="I91" s="17">
        <f t="shared" si="3"/>
        <v>0</v>
      </c>
    </row>
    <row r="92" spans="1:9" ht="12.75">
      <c r="A92" s="41">
        <f t="shared" si="2"/>
        <v>81</v>
      </c>
      <c r="B92" s="104" t="s">
        <v>104</v>
      </c>
      <c r="C92" s="101" t="s">
        <v>155</v>
      </c>
      <c r="D92" s="101" t="s">
        <v>315</v>
      </c>
      <c r="E92" s="101" t="s">
        <v>482</v>
      </c>
      <c r="F92" s="105">
        <v>6093</v>
      </c>
      <c r="H92" s="105">
        <v>6093</v>
      </c>
      <c r="I92" s="17">
        <f t="shared" si="3"/>
        <v>0</v>
      </c>
    </row>
    <row r="93" spans="1:9" ht="25.5">
      <c r="A93" s="41">
        <f t="shared" si="2"/>
        <v>82</v>
      </c>
      <c r="B93" s="104" t="s">
        <v>427</v>
      </c>
      <c r="C93" s="101" t="s">
        <v>155</v>
      </c>
      <c r="D93" s="101" t="s">
        <v>143</v>
      </c>
      <c r="E93" s="101" t="s">
        <v>482</v>
      </c>
      <c r="F93" s="105">
        <v>6093</v>
      </c>
      <c r="H93" s="105">
        <v>6093</v>
      </c>
      <c r="I93" s="17">
        <f t="shared" si="3"/>
        <v>0</v>
      </c>
    </row>
    <row r="94" spans="1:9" ht="51">
      <c r="A94" s="41">
        <f t="shared" si="2"/>
        <v>83</v>
      </c>
      <c r="B94" s="104" t="s">
        <v>428</v>
      </c>
      <c r="C94" s="101" t="s">
        <v>155</v>
      </c>
      <c r="D94" s="101" t="s">
        <v>318</v>
      </c>
      <c r="E94" s="101" t="s">
        <v>482</v>
      </c>
      <c r="F94" s="105">
        <v>6093</v>
      </c>
      <c r="H94" s="105">
        <v>6093</v>
      </c>
      <c r="I94" s="17">
        <f t="shared" si="3"/>
        <v>0</v>
      </c>
    </row>
    <row r="95" spans="1:9" ht="12.75">
      <c r="A95" s="41">
        <f t="shared" si="2"/>
        <v>84</v>
      </c>
      <c r="B95" s="104" t="s">
        <v>203</v>
      </c>
      <c r="C95" s="101" t="s">
        <v>155</v>
      </c>
      <c r="D95" s="101" t="s">
        <v>318</v>
      </c>
      <c r="E95" s="101" t="s">
        <v>669</v>
      </c>
      <c r="F95" s="105">
        <v>6093</v>
      </c>
      <c r="H95" s="105">
        <v>6093</v>
      </c>
      <c r="I95" s="17">
        <f t="shared" si="3"/>
        <v>0</v>
      </c>
    </row>
    <row r="96" spans="1:9" ht="12.75">
      <c r="A96" s="41">
        <f t="shared" si="2"/>
        <v>85</v>
      </c>
      <c r="B96" s="104" t="s">
        <v>457</v>
      </c>
      <c r="C96" s="101" t="s">
        <v>155</v>
      </c>
      <c r="D96" s="101" t="s">
        <v>478</v>
      </c>
      <c r="E96" s="101" t="s">
        <v>482</v>
      </c>
      <c r="F96" s="105">
        <v>640</v>
      </c>
      <c r="H96" s="105">
        <v>640</v>
      </c>
      <c r="I96" s="17">
        <f t="shared" si="3"/>
        <v>0</v>
      </c>
    </row>
    <row r="97" spans="1:9" ht="38.25">
      <c r="A97" s="41">
        <f t="shared" si="2"/>
        <v>86</v>
      </c>
      <c r="B97" s="104" t="s">
        <v>470</v>
      </c>
      <c r="C97" s="101" t="s">
        <v>155</v>
      </c>
      <c r="D97" s="101" t="s">
        <v>499</v>
      </c>
      <c r="E97" s="101" t="s">
        <v>482</v>
      </c>
      <c r="F97" s="105">
        <v>520</v>
      </c>
      <c r="H97" s="105">
        <v>520</v>
      </c>
      <c r="I97" s="17">
        <f t="shared" si="3"/>
        <v>0</v>
      </c>
    </row>
    <row r="98" spans="1:9" s="14" customFormat="1" ht="12.75">
      <c r="A98" s="41">
        <f t="shared" si="2"/>
        <v>87</v>
      </c>
      <c r="B98" s="104" t="s">
        <v>301</v>
      </c>
      <c r="C98" s="101" t="s">
        <v>155</v>
      </c>
      <c r="D98" s="101" t="s">
        <v>499</v>
      </c>
      <c r="E98" s="101" t="s">
        <v>253</v>
      </c>
      <c r="F98" s="105">
        <v>520</v>
      </c>
      <c r="H98" s="105">
        <v>520</v>
      </c>
      <c r="I98" s="17">
        <f t="shared" si="3"/>
        <v>0</v>
      </c>
    </row>
    <row r="99" spans="1:9" s="14" customFormat="1" ht="25.5">
      <c r="A99" s="41">
        <f t="shared" si="2"/>
        <v>88</v>
      </c>
      <c r="B99" s="104" t="s">
        <v>471</v>
      </c>
      <c r="C99" s="101" t="s">
        <v>155</v>
      </c>
      <c r="D99" s="101" t="s">
        <v>501</v>
      </c>
      <c r="E99" s="101" t="s">
        <v>482</v>
      </c>
      <c r="F99" s="105">
        <v>120</v>
      </c>
      <c r="H99" s="105">
        <v>120</v>
      </c>
      <c r="I99" s="17">
        <f t="shared" si="3"/>
        <v>0</v>
      </c>
    </row>
    <row r="100" spans="1:9" ht="12.75">
      <c r="A100" s="41">
        <f t="shared" si="2"/>
        <v>89</v>
      </c>
      <c r="B100" s="104" t="s">
        <v>301</v>
      </c>
      <c r="C100" s="101" t="s">
        <v>155</v>
      </c>
      <c r="D100" s="101" t="s">
        <v>501</v>
      </c>
      <c r="E100" s="101" t="s">
        <v>253</v>
      </c>
      <c r="F100" s="105">
        <v>120</v>
      </c>
      <c r="H100" s="105">
        <v>120</v>
      </c>
      <c r="I100" s="17">
        <f t="shared" si="3"/>
        <v>0</v>
      </c>
    </row>
    <row r="101" spans="1:9" ht="12.75">
      <c r="A101" s="113">
        <f t="shared" si="2"/>
        <v>90</v>
      </c>
      <c r="B101" s="107" t="s">
        <v>472</v>
      </c>
      <c r="C101" s="108" t="s">
        <v>688</v>
      </c>
      <c r="D101" s="108" t="s">
        <v>281</v>
      </c>
      <c r="E101" s="108" t="s">
        <v>482</v>
      </c>
      <c r="F101" s="109">
        <v>13357</v>
      </c>
      <c r="G101" s="141"/>
      <c r="H101" s="114">
        <v>13357</v>
      </c>
      <c r="I101" s="17">
        <f t="shared" si="3"/>
        <v>0</v>
      </c>
    </row>
    <row r="102" spans="1:9" ht="12.75">
      <c r="A102" s="41">
        <f t="shared" si="2"/>
        <v>91</v>
      </c>
      <c r="B102" s="104" t="s">
        <v>473</v>
      </c>
      <c r="C102" s="101" t="s">
        <v>689</v>
      </c>
      <c r="D102" s="101" t="s">
        <v>281</v>
      </c>
      <c r="E102" s="101" t="s">
        <v>482</v>
      </c>
      <c r="F102" s="105">
        <v>10846</v>
      </c>
      <c r="H102" s="102">
        <v>10846</v>
      </c>
      <c r="I102" s="17">
        <f t="shared" si="3"/>
        <v>0</v>
      </c>
    </row>
    <row r="103" spans="1:9" ht="12.75">
      <c r="A103" s="41">
        <f t="shared" si="2"/>
        <v>92</v>
      </c>
      <c r="B103" s="104" t="s">
        <v>452</v>
      </c>
      <c r="C103" s="101" t="s">
        <v>689</v>
      </c>
      <c r="D103" s="101" t="s">
        <v>747</v>
      </c>
      <c r="E103" s="101" t="s">
        <v>482</v>
      </c>
      <c r="F103" s="105">
        <v>486</v>
      </c>
      <c r="G103" s="16"/>
      <c r="H103" s="105">
        <v>486</v>
      </c>
      <c r="I103" s="17">
        <f t="shared" si="3"/>
        <v>0</v>
      </c>
    </row>
    <row r="104" spans="1:9" ht="12.75">
      <c r="A104" s="41">
        <f t="shared" si="2"/>
        <v>93</v>
      </c>
      <c r="B104" s="104" t="s">
        <v>420</v>
      </c>
      <c r="C104" s="101" t="s">
        <v>689</v>
      </c>
      <c r="D104" s="101" t="s">
        <v>576</v>
      </c>
      <c r="E104" s="101" t="s">
        <v>482</v>
      </c>
      <c r="F104" s="105">
        <v>486</v>
      </c>
      <c r="G104" s="16"/>
      <c r="H104" s="105">
        <v>486</v>
      </c>
      <c r="I104" s="17">
        <f t="shared" si="3"/>
        <v>0</v>
      </c>
    </row>
    <row r="105" spans="1:9" ht="38.25">
      <c r="A105" s="41">
        <f t="shared" si="2"/>
        <v>94</v>
      </c>
      <c r="B105" s="104" t="s">
        <v>429</v>
      </c>
      <c r="C105" s="101" t="s">
        <v>689</v>
      </c>
      <c r="D105" s="101" t="s">
        <v>130</v>
      </c>
      <c r="E105" s="101" t="s">
        <v>482</v>
      </c>
      <c r="F105" s="105">
        <v>486</v>
      </c>
      <c r="H105" s="105">
        <v>486</v>
      </c>
      <c r="I105" s="17">
        <f t="shared" si="3"/>
        <v>0</v>
      </c>
    </row>
    <row r="106" spans="1:9" ht="12.75">
      <c r="A106" s="41">
        <f t="shared" si="2"/>
        <v>95</v>
      </c>
      <c r="B106" s="104" t="s">
        <v>291</v>
      </c>
      <c r="C106" s="101" t="s">
        <v>689</v>
      </c>
      <c r="D106" s="101" t="s">
        <v>130</v>
      </c>
      <c r="E106" s="101" t="s">
        <v>146</v>
      </c>
      <c r="F106" s="105">
        <v>486</v>
      </c>
      <c r="H106" s="105">
        <v>486</v>
      </c>
      <c r="I106" s="17">
        <f t="shared" si="3"/>
        <v>0</v>
      </c>
    </row>
    <row r="107" spans="1:9" s="14" customFormat="1" ht="12.75">
      <c r="A107" s="41">
        <f t="shared" si="2"/>
        <v>96</v>
      </c>
      <c r="B107" s="104" t="s">
        <v>104</v>
      </c>
      <c r="C107" s="101" t="s">
        <v>689</v>
      </c>
      <c r="D107" s="101" t="s">
        <v>315</v>
      </c>
      <c r="E107" s="101" t="s">
        <v>482</v>
      </c>
      <c r="F107" s="105">
        <v>10200</v>
      </c>
      <c r="H107" s="105">
        <v>10200</v>
      </c>
      <c r="I107" s="17">
        <f t="shared" si="3"/>
        <v>0</v>
      </c>
    </row>
    <row r="108" spans="1:9" s="14" customFormat="1" ht="25.5">
      <c r="A108" s="41">
        <f t="shared" si="2"/>
        <v>97</v>
      </c>
      <c r="B108" s="104" t="s">
        <v>427</v>
      </c>
      <c r="C108" s="101" t="s">
        <v>689</v>
      </c>
      <c r="D108" s="101" t="s">
        <v>143</v>
      </c>
      <c r="E108" s="101" t="s">
        <v>482</v>
      </c>
      <c r="F108" s="105">
        <v>10200</v>
      </c>
      <c r="H108" s="105">
        <v>10200</v>
      </c>
      <c r="I108" s="17">
        <f t="shared" si="3"/>
        <v>0</v>
      </c>
    </row>
    <row r="109" spans="1:9" s="14" customFormat="1" ht="63.75">
      <c r="A109" s="41">
        <f t="shared" si="2"/>
        <v>98</v>
      </c>
      <c r="B109" s="104" t="s">
        <v>861</v>
      </c>
      <c r="C109" s="101" t="s">
        <v>689</v>
      </c>
      <c r="D109" s="101" t="s">
        <v>914</v>
      </c>
      <c r="E109" s="101" t="s">
        <v>482</v>
      </c>
      <c r="F109" s="105">
        <v>10200</v>
      </c>
      <c r="H109" s="105">
        <v>10200</v>
      </c>
      <c r="I109" s="17">
        <f t="shared" si="3"/>
        <v>0</v>
      </c>
    </row>
    <row r="110" spans="1:9" s="14" customFormat="1" ht="12.75">
      <c r="A110" s="41">
        <f t="shared" si="2"/>
        <v>99</v>
      </c>
      <c r="B110" s="104" t="s">
        <v>291</v>
      </c>
      <c r="C110" s="101" t="s">
        <v>689</v>
      </c>
      <c r="D110" s="101" t="s">
        <v>914</v>
      </c>
      <c r="E110" s="101" t="s">
        <v>146</v>
      </c>
      <c r="F110" s="105">
        <v>10200</v>
      </c>
      <c r="H110" s="105">
        <v>10200</v>
      </c>
      <c r="I110" s="17">
        <f t="shared" si="3"/>
        <v>0</v>
      </c>
    </row>
    <row r="111" spans="1:9" s="14" customFormat="1" ht="12.75">
      <c r="A111" s="41">
        <f t="shared" si="2"/>
        <v>100</v>
      </c>
      <c r="B111" s="104" t="s">
        <v>457</v>
      </c>
      <c r="C111" s="101" t="s">
        <v>689</v>
      </c>
      <c r="D111" s="101" t="s">
        <v>478</v>
      </c>
      <c r="E111" s="101" t="s">
        <v>482</v>
      </c>
      <c r="F111" s="105">
        <v>160</v>
      </c>
      <c r="H111" s="105">
        <v>160</v>
      </c>
      <c r="I111" s="17">
        <f t="shared" si="3"/>
        <v>0</v>
      </c>
    </row>
    <row r="112" spans="1:9" s="14" customFormat="1" ht="51">
      <c r="A112" s="41">
        <f t="shared" si="2"/>
        <v>101</v>
      </c>
      <c r="B112" s="104" t="s">
        <v>474</v>
      </c>
      <c r="C112" s="101" t="s">
        <v>689</v>
      </c>
      <c r="D112" s="101" t="s">
        <v>531</v>
      </c>
      <c r="E112" s="101" t="s">
        <v>482</v>
      </c>
      <c r="F112" s="105">
        <v>160</v>
      </c>
      <c r="H112" s="105">
        <v>160</v>
      </c>
      <c r="I112" s="17">
        <f t="shared" si="3"/>
        <v>0</v>
      </c>
    </row>
    <row r="113" spans="1:9" s="14" customFormat="1" ht="12.75">
      <c r="A113" s="41">
        <f t="shared" si="2"/>
        <v>102</v>
      </c>
      <c r="B113" s="104" t="s">
        <v>301</v>
      </c>
      <c r="C113" s="101" t="s">
        <v>689</v>
      </c>
      <c r="D113" s="101" t="s">
        <v>531</v>
      </c>
      <c r="E113" s="101" t="s">
        <v>253</v>
      </c>
      <c r="F113" s="105">
        <v>160</v>
      </c>
      <c r="H113" s="105">
        <v>160</v>
      </c>
      <c r="I113" s="17">
        <f t="shared" si="3"/>
        <v>0</v>
      </c>
    </row>
    <row r="114" spans="1:9" s="14" customFormat="1" ht="12.75">
      <c r="A114" s="41">
        <f t="shared" si="2"/>
        <v>103</v>
      </c>
      <c r="B114" s="104" t="s">
        <v>475</v>
      </c>
      <c r="C114" s="101" t="s">
        <v>691</v>
      </c>
      <c r="D114" s="101" t="s">
        <v>281</v>
      </c>
      <c r="E114" s="101" t="s">
        <v>482</v>
      </c>
      <c r="F114" s="105">
        <v>2511</v>
      </c>
      <c r="H114" s="102">
        <v>2511</v>
      </c>
      <c r="I114" s="17">
        <f t="shared" si="3"/>
        <v>0</v>
      </c>
    </row>
    <row r="115" spans="1:9" s="14" customFormat="1" ht="12.75">
      <c r="A115" s="41">
        <f t="shared" si="2"/>
        <v>104</v>
      </c>
      <c r="B115" s="104" t="s">
        <v>457</v>
      </c>
      <c r="C115" s="101" t="s">
        <v>691</v>
      </c>
      <c r="D115" s="101" t="s">
        <v>478</v>
      </c>
      <c r="E115" s="101" t="s">
        <v>482</v>
      </c>
      <c r="F115" s="105">
        <v>2511</v>
      </c>
      <c r="H115" s="105">
        <v>2511</v>
      </c>
      <c r="I115" s="17">
        <f t="shared" si="3"/>
        <v>0</v>
      </c>
    </row>
    <row r="116" spans="1:9" s="14" customFormat="1" ht="25.5">
      <c r="A116" s="41">
        <f t="shared" si="2"/>
        <v>105</v>
      </c>
      <c r="B116" s="104" t="s">
        <v>476</v>
      </c>
      <c r="C116" s="101" t="s">
        <v>691</v>
      </c>
      <c r="D116" s="101" t="s">
        <v>519</v>
      </c>
      <c r="E116" s="101" t="s">
        <v>482</v>
      </c>
      <c r="F116" s="105">
        <v>500</v>
      </c>
      <c r="H116" s="105">
        <v>500</v>
      </c>
      <c r="I116" s="17">
        <f t="shared" si="3"/>
        <v>0</v>
      </c>
    </row>
    <row r="117" spans="1:9" s="14" customFormat="1" ht="12.75">
      <c r="A117" s="41">
        <f t="shared" si="2"/>
        <v>106</v>
      </c>
      <c r="B117" s="104" t="s">
        <v>301</v>
      </c>
      <c r="C117" s="101" t="s">
        <v>691</v>
      </c>
      <c r="D117" s="101" t="s">
        <v>519</v>
      </c>
      <c r="E117" s="101" t="s">
        <v>253</v>
      </c>
      <c r="F117" s="105">
        <v>500</v>
      </c>
      <c r="H117" s="105">
        <v>500</v>
      </c>
      <c r="I117" s="17">
        <f t="shared" si="3"/>
        <v>0</v>
      </c>
    </row>
    <row r="118" spans="1:9" s="14" customFormat="1" ht="51">
      <c r="A118" s="41">
        <f t="shared" si="2"/>
        <v>107</v>
      </c>
      <c r="B118" s="104" t="s">
        <v>0</v>
      </c>
      <c r="C118" s="101" t="s">
        <v>691</v>
      </c>
      <c r="D118" s="101" t="s">
        <v>521</v>
      </c>
      <c r="E118" s="101" t="s">
        <v>482</v>
      </c>
      <c r="F118" s="105">
        <v>1101</v>
      </c>
      <c r="H118" s="105">
        <v>1101</v>
      </c>
      <c r="I118" s="17">
        <f t="shared" si="3"/>
        <v>0</v>
      </c>
    </row>
    <row r="119" spans="1:9" s="14" customFormat="1" ht="12.75">
      <c r="A119" s="41">
        <f t="shared" si="2"/>
        <v>108</v>
      </c>
      <c r="B119" s="104" t="s">
        <v>301</v>
      </c>
      <c r="C119" s="101" t="s">
        <v>691</v>
      </c>
      <c r="D119" s="101" t="s">
        <v>521</v>
      </c>
      <c r="E119" s="101" t="s">
        <v>253</v>
      </c>
      <c r="F119" s="105">
        <v>1101</v>
      </c>
      <c r="H119" s="105">
        <v>1101</v>
      </c>
      <c r="I119" s="17">
        <f t="shared" si="3"/>
        <v>0</v>
      </c>
    </row>
    <row r="120" spans="1:9" s="14" customFormat="1" ht="25.5">
      <c r="A120" s="41">
        <f t="shared" si="2"/>
        <v>109</v>
      </c>
      <c r="B120" s="104" t="s">
        <v>430</v>
      </c>
      <c r="C120" s="101" t="s">
        <v>691</v>
      </c>
      <c r="D120" s="101" t="s">
        <v>533</v>
      </c>
      <c r="E120" s="101" t="s">
        <v>482</v>
      </c>
      <c r="F120" s="105">
        <v>910</v>
      </c>
      <c r="H120" s="105">
        <v>910</v>
      </c>
      <c r="I120" s="17">
        <f t="shared" si="3"/>
        <v>0</v>
      </c>
    </row>
    <row r="121" spans="1:9" s="14" customFormat="1" ht="12.75">
      <c r="A121" s="41">
        <f t="shared" si="2"/>
        <v>110</v>
      </c>
      <c r="B121" s="104" t="s">
        <v>301</v>
      </c>
      <c r="C121" s="101" t="s">
        <v>691</v>
      </c>
      <c r="D121" s="101" t="s">
        <v>533</v>
      </c>
      <c r="E121" s="101" t="s">
        <v>253</v>
      </c>
      <c r="F121" s="105">
        <v>910</v>
      </c>
      <c r="H121" s="105">
        <v>910</v>
      </c>
      <c r="I121" s="17">
        <f t="shared" si="3"/>
        <v>0</v>
      </c>
    </row>
    <row r="122" spans="1:9" s="14" customFormat="1" ht="12.75">
      <c r="A122" s="113">
        <f t="shared" si="2"/>
        <v>111</v>
      </c>
      <c r="B122" s="107" t="s">
        <v>1</v>
      </c>
      <c r="C122" s="108" t="s">
        <v>694</v>
      </c>
      <c r="D122" s="108" t="s">
        <v>281</v>
      </c>
      <c r="E122" s="108" t="s">
        <v>482</v>
      </c>
      <c r="F122" s="109">
        <v>1776</v>
      </c>
      <c r="G122" s="140"/>
      <c r="H122" s="114">
        <v>1776</v>
      </c>
      <c r="I122" s="17">
        <f t="shared" si="3"/>
        <v>0</v>
      </c>
    </row>
    <row r="123" spans="1:9" s="14" customFormat="1" ht="12.75">
      <c r="A123" s="41">
        <f t="shared" si="2"/>
        <v>112</v>
      </c>
      <c r="B123" s="104" t="s">
        <v>2</v>
      </c>
      <c r="C123" s="101" t="s">
        <v>695</v>
      </c>
      <c r="D123" s="101" t="s">
        <v>281</v>
      </c>
      <c r="E123" s="101" t="s">
        <v>482</v>
      </c>
      <c r="F123" s="105">
        <v>1776</v>
      </c>
      <c r="H123" s="102">
        <v>1776</v>
      </c>
      <c r="I123" s="17">
        <f t="shared" si="3"/>
        <v>0</v>
      </c>
    </row>
    <row r="124" spans="1:9" s="14" customFormat="1" ht="12.75">
      <c r="A124" s="41">
        <f t="shared" si="2"/>
        <v>113</v>
      </c>
      <c r="B124" s="104" t="s">
        <v>457</v>
      </c>
      <c r="C124" s="101" t="s">
        <v>695</v>
      </c>
      <c r="D124" s="101" t="s">
        <v>478</v>
      </c>
      <c r="E124" s="101" t="s">
        <v>482</v>
      </c>
      <c r="F124" s="105">
        <v>1776</v>
      </c>
      <c r="H124" s="105">
        <v>1776</v>
      </c>
      <c r="I124" s="17">
        <f t="shared" si="3"/>
        <v>0</v>
      </c>
    </row>
    <row r="125" spans="1:9" s="14" customFormat="1" ht="38.25">
      <c r="A125" s="41">
        <f t="shared" si="2"/>
        <v>114</v>
      </c>
      <c r="B125" s="104" t="s">
        <v>431</v>
      </c>
      <c r="C125" s="101" t="s">
        <v>695</v>
      </c>
      <c r="D125" s="101" t="s">
        <v>515</v>
      </c>
      <c r="E125" s="101" t="s">
        <v>482</v>
      </c>
      <c r="F125" s="105">
        <v>1776</v>
      </c>
      <c r="H125" s="105">
        <v>1776</v>
      </c>
      <c r="I125" s="17">
        <f t="shared" si="3"/>
        <v>0</v>
      </c>
    </row>
    <row r="126" spans="1:9" s="14" customFormat="1" ht="12.75">
      <c r="A126" s="41">
        <f t="shared" si="2"/>
        <v>115</v>
      </c>
      <c r="B126" s="104" t="s">
        <v>301</v>
      </c>
      <c r="C126" s="101" t="s">
        <v>695</v>
      </c>
      <c r="D126" s="101" t="s">
        <v>515</v>
      </c>
      <c r="E126" s="101" t="s">
        <v>253</v>
      </c>
      <c r="F126" s="105">
        <v>1776</v>
      </c>
      <c r="H126" s="105">
        <v>1776</v>
      </c>
      <c r="I126" s="17">
        <f t="shared" si="3"/>
        <v>0</v>
      </c>
    </row>
    <row r="127" spans="1:9" s="14" customFormat="1" ht="12.75">
      <c r="A127" s="113">
        <f t="shared" si="2"/>
        <v>116</v>
      </c>
      <c r="B127" s="107" t="s">
        <v>3</v>
      </c>
      <c r="C127" s="108" t="s">
        <v>696</v>
      </c>
      <c r="D127" s="108" t="s">
        <v>281</v>
      </c>
      <c r="E127" s="108" t="s">
        <v>482</v>
      </c>
      <c r="F127" s="109">
        <v>262868.7</v>
      </c>
      <c r="G127" s="140"/>
      <c r="H127" s="114">
        <v>261880.7</v>
      </c>
      <c r="I127" s="17">
        <f t="shared" si="3"/>
        <v>988</v>
      </c>
    </row>
    <row r="128" spans="1:9" s="14" customFormat="1" ht="12.75">
      <c r="A128" s="41">
        <f t="shared" si="2"/>
        <v>117</v>
      </c>
      <c r="B128" s="104" t="s">
        <v>4</v>
      </c>
      <c r="C128" s="101" t="s">
        <v>697</v>
      </c>
      <c r="D128" s="101" t="s">
        <v>281</v>
      </c>
      <c r="E128" s="101" t="s">
        <v>482</v>
      </c>
      <c r="F128" s="105">
        <v>78250.6</v>
      </c>
      <c r="H128" s="102">
        <v>78250.6</v>
      </c>
      <c r="I128" s="17">
        <f t="shared" si="3"/>
        <v>0</v>
      </c>
    </row>
    <row r="129" spans="1:9" s="14" customFormat="1" ht="12.75">
      <c r="A129" s="41">
        <f t="shared" si="2"/>
        <v>118</v>
      </c>
      <c r="B129" s="104" t="s">
        <v>5</v>
      </c>
      <c r="C129" s="101" t="s">
        <v>697</v>
      </c>
      <c r="D129" s="101" t="s">
        <v>752</v>
      </c>
      <c r="E129" s="101" t="s">
        <v>482</v>
      </c>
      <c r="F129" s="105">
        <v>74485.6</v>
      </c>
      <c r="H129" s="105">
        <v>74485.6</v>
      </c>
      <c r="I129" s="17">
        <f t="shared" si="3"/>
        <v>0</v>
      </c>
    </row>
    <row r="130" spans="1:9" s="14" customFormat="1" ht="12.75">
      <c r="A130" s="41">
        <f t="shared" si="2"/>
        <v>119</v>
      </c>
      <c r="B130" s="104" t="s">
        <v>485</v>
      </c>
      <c r="C130" s="101" t="s">
        <v>697</v>
      </c>
      <c r="D130" s="101" t="s">
        <v>698</v>
      </c>
      <c r="E130" s="101" t="s">
        <v>482</v>
      </c>
      <c r="F130" s="105">
        <v>74485.6</v>
      </c>
      <c r="H130" s="105">
        <v>66966.6</v>
      </c>
      <c r="I130" s="17">
        <f t="shared" si="3"/>
        <v>7519</v>
      </c>
    </row>
    <row r="131" spans="1:9" s="14" customFormat="1" ht="12.75">
      <c r="A131" s="41">
        <f t="shared" si="2"/>
        <v>120</v>
      </c>
      <c r="B131" s="104" t="s">
        <v>945</v>
      </c>
      <c r="C131" s="101" t="s">
        <v>697</v>
      </c>
      <c r="D131" s="101" t="s">
        <v>698</v>
      </c>
      <c r="E131" s="101" t="s">
        <v>699</v>
      </c>
      <c r="F131" s="105">
        <v>66966.6</v>
      </c>
      <c r="H131" s="105">
        <v>66966.6</v>
      </c>
      <c r="I131" s="17">
        <f t="shared" si="3"/>
        <v>0</v>
      </c>
    </row>
    <row r="132" spans="1:9" s="14" customFormat="1" ht="25.5">
      <c r="A132" s="41">
        <f t="shared" si="2"/>
        <v>121</v>
      </c>
      <c r="B132" s="104" t="s">
        <v>946</v>
      </c>
      <c r="C132" s="101" t="s">
        <v>697</v>
      </c>
      <c r="D132" s="101" t="s">
        <v>732</v>
      </c>
      <c r="E132" s="101" t="s">
        <v>482</v>
      </c>
      <c r="F132" s="105">
        <v>7519</v>
      </c>
      <c r="H132" s="105">
        <v>7519</v>
      </c>
      <c r="I132" s="17">
        <f t="shared" si="3"/>
        <v>0</v>
      </c>
    </row>
    <row r="133" spans="1:9" s="14" customFormat="1" ht="12.75">
      <c r="A133" s="41">
        <f t="shared" si="2"/>
        <v>122</v>
      </c>
      <c r="B133" s="104" t="s">
        <v>945</v>
      </c>
      <c r="C133" s="101" t="s">
        <v>697</v>
      </c>
      <c r="D133" s="101" t="s">
        <v>732</v>
      </c>
      <c r="E133" s="101" t="s">
        <v>699</v>
      </c>
      <c r="F133" s="105">
        <v>7519</v>
      </c>
      <c r="H133" s="105">
        <v>7519</v>
      </c>
      <c r="I133" s="17">
        <f t="shared" si="3"/>
        <v>0</v>
      </c>
    </row>
    <row r="134" spans="1:9" s="14" customFormat="1" ht="12.75">
      <c r="A134" s="41">
        <f t="shared" si="2"/>
        <v>123</v>
      </c>
      <c r="B134" s="104" t="s">
        <v>6</v>
      </c>
      <c r="C134" s="101" t="s">
        <v>697</v>
      </c>
      <c r="D134" s="101" t="s">
        <v>755</v>
      </c>
      <c r="E134" s="101" t="s">
        <v>482</v>
      </c>
      <c r="F134" s="105">
        <v>414</v>
      </c>
      <c r="H134" s="105">
        <v>414</v>
      </c>
      <c r="I134" s="17">
        <f t="shared" si="3"/>
        <v>0</v>
      </c>
    </row>
    <row r="135" spans="1:9" ht="12.75">
      <c r="A135" s="41">
        <f t="shared" si="2"/>
        <v>124</v>
      </c>
      <c r="B135" s="104" t="s">
        <v>15</v>
      </c>
      <c r="C135" s="101" t="s">
        <v>697</v>
      </c>
      <c r="D135" s="101" t="s">
        <v>957</v>
      </c>
      <c r="E135" s="101" t="s">
        <v>482</v>
      </c>
      <c r="F135" s="105">
        <v>414</v>
      </c>
      <c r="H135" s="105">
        <v>414</v>
      </c>
      <c r="I135" s="17">
        <f t="shared" si="3"/>
        <v>0</v>
      </c>
    </row>
    <row r="136" spans="1:9" ht="38.25">
      <c r="A136" s="41">
        <f t="shared" si="2"/>
        <v>125</v>
      </c>
      <c r="B136" s="104" t="s">
        <v>948</v>
      </c>
      <c r="C136" s="101" t="s">
        <v>697</v>
      </c>
      <c r="D136" s="101" t="s">
        <v>707</v>
      </c>
      <c r="E136" s="101" t="s">
        <v>482</v>
      </c>
      <c r="F136" s="105">
        <v>414</v>
      </c>
      <c r="H136" s="105">
        <v>414</v>
      </c>
      <c r="I136" s="17">
        <f t="shared" si="3"/>
        <v>0</v>
      </c>
    </row>
    <row r="137" spans="1:9" ht="12.75">
      <c r="A137" s="41">
        <f t="shared" si="2"/>
        <v>126</v>
      </c>
      <c r="B137" s="104" t="s">
        <v>945</v>
      </c>
      <c r="C137" s="101" t="s">
        <v>697</v>
      </c>
      <c r="D137" s="101" t="s">
        <v>707</v>
      </c>
      <c r="E137" s="101" t="s">
        <v>699</v>
      </c>
      <c r="F137" s="105">
        <v>414</v>
      </c>
      <c r="H137" s="105">
        <v>414</v>
      </c>
      <c r="I137" s="17">
        <f t="shared" si="3"/>
        <v>0</v>
      </c>
    </row>
    <row r="138" spans="1:9" ht="12.75">
      <c r="A138" s="41">
        <f t="shared" si="2"/>
        <v>127</v>
      </c>
      <c r="B138" s="104" t="s">
        <v>452</v>
      </c>
      <c r="C138" s="101" t="s">
        <v>697</v>
      </c>
      <c r="D138" s="101" t="s">
        <v>747</v>
      </c>
      <c r="E138" s="101" t="s">
        <v>482</v>
      </c>
      <c r="F138" s="105">
        <v>128</v>
      </c>
      <c r="H138" s="105">
        <v>128</v>
      </c>
      <c r="I138" s="17">
        <f t="shared" si="3"/>
        <v>0</v>
      </c>
    </row>
    <row r="139" spans="1:9" ht="12.75">
      <c r="A139" s="41">
        <f t="shared" si="2"/>
        <v>128</v>
      </c>
      <c r="B139" s="104" t="s">
        <v>92</v>
      </c>
      <c r="C139" s="101" t="s">
        <v>697</v>
      </c>
      <c r="D139" s="101" t="s">
        <v>254</v>
      </c>
      <c r="E139" s="101" t="s">
        <v>482</v>
      </c>
      <c r="F139" s="105">
        <v>128</v>
      </c>
      <c r="H139" s="105">
        <v>128</v>
      </c>
      <c r="I139" s="17">
        <f t="shared" si="3"/>
        <v>0</v>
      </c>
    </row>
    <row r="140" spans="1:9" ht="51">
      <c r="A140" s="41">
        <f t="shared" si="2"/>
        <v>129</v>
      </c>
      <c r="B140" s="104" t="s">
        <v>432</v>
      </c>
      <c r="C140" s="101" t="s">
        <v>697</v>
      </c>
      <c r="D140" s="101" t="s">
        <v>252</v>
      </c>
      <c r="E140" s="101" t="s">
        <v>482</v>
      </c>
      <c r="F140" s="105">
        <v>128</v>
      </c>
      <c r="H140" s="105">
        <v>128</v>
      </c>
      <c r="I140" s="17">
        <f t="shared" si="3"/>
        <v>0</v>
      </c>
    </row>
    <row r="141" spans="1:9" ht="12.75">
      <c r="A141" s="41">
        <f t="shared" si="2"/>
        <v>130</v>
      </c>
      <c r="B141" s="104" t="s">
        <v>945</v>
      </c>
      <c r="C141" s="101" t="s">
        <v>697</v>
      </c>
      <c r="D141" s="101" t="s">
        <v>252</v>
      </c>
      <c r="E141" s="101" t="s">
        <v>699</v>
      </c>
      <c r="F141" s="105">
        <v>128</v>
      </c>
      <c r="H141" s="105">
        <v>128</v>
      </c>
      <c r="I141" s="17">
        <f t="shared" si="3"/>
        <v>0</v>
      </c>
    </row>
    <row r="142" spans="1:9" ht="12.75">
      <c r="A142" s="41">
        <f aca="true" t="shared" si="4" ref="A142:A205">A141+1</f>
        <v>131</v>
      </c>
      <c r="B142" s="104" t="s">
        <v>457</v>
      </c>
      <c r="C142" s="101" t="s">
        <v>697</v>
      </c>
      <c r="D142" s="101" t="s">
        <v>478</v>
      </c>
      <c r="E142" s="101" t="s">
        <v>482</v>
      </c>
      <c r="F142" s="105">
        <v>3223</v>
      </c>
      <c r="H142" s="105">
        <v>3223</v>
      </c>
      <c r="I142" s="17">
        <f t="shared" si="3"/>
        <v>0</v>
      </c>
    </row>
    <row r="143" spans="1:9" ht="38.25">
      <c r="A143" s="41">
        <f t="shared" si="4"/>
        <v>132</v>
      </c>
      <c r="B143" s="104" t="s">
        <v>7</v>
      </c>
      <c r="C143" s="101" t="s">
        <v>697</v>
      </c>
      <c r="D143" s="101" t="s">
        <v>535</v>
      </c>
      <c r="E143" s="101" t="s">
        <v>482</v>
      </c>
      <c r="F143" s="105">
        <v>3223</v>
      </c>
      <c r="H143" s="105">
        <v>3223</v>
      </c>
      <c r="I143" s="17">
        <f t="shared" si="3"/>
        <v>0</v>
      </c>
    </row>
    <row r="144" spans="1:9" s="14" customFormat="1" ht="12.75">
      <c r="A144" s="41">
        <f t="shared" si="4"/>
        <v>133</v>
      </c>
      <c r="B144" s="104" t="s">
        <v>301</v>
      </c>
      <c r="C144" s="101" t="s">
        <v>697</v>
      </c>
      <c r="D144" s="101" t="s">
        <v>535</v>
      </c>
      <c r="E144" s="101" t="s">
        <v>253</v>
      </c>
      <c r="F144" s="105">
        <v>3223</v>
      </c>
      <c r="H144" s="105">
        <v>3223</v>
      </c>
      <c r="I144" s="17">
        <f t="shared" si="3"/>
        <v>0</v>
      </c>
    </row>
    <row r="145" spans="1:9" s="14" customFormat="1" ht="12.75">
      <c r="A145" s="41">
        <f t="shared" si="4"/>
        <v>134</v>
      </c>
      <c r="B145" s="104" t="s">
        <v>8</v>
      </c>
      <c r="C145" s="101" t="s">
        <v>700</v>
      </c>
      <c r="D145" s="101" t="s">
        <v>281</v>
      </c>
      <c r="E145" s="101" t="s">
        <v>482</v>
      </c>
      <c r="F145" s="105">
        <v>171024.1</v>
      </c>
      <c r="H145" s="102">
        <v>171024.1</v>
      </c>
      <c r="I145" s="17">
        <f aca="true" t="shared" si="5" ref="I145:I208">SUM(F145-H145)</f>
        <v>0</v>
      </c>
    </row>
    <row r="146" spans="1:9" ht="25.5">
      <c r="A146" s="41">
        <f t="shared" si="4"/>
        <v>135</v>
      </c>
      <c r="B146" s="104" t="s">
        <v>9</v>
      </c>
      <c r="C146" s="101" t="s">
        <v>700</v>
      </c>
      <c r="D146" s="101" t="s">
        <v>753</v>
      </c>
      <c r="E146" s="101" t="s">
        <v>482</v>
      </c>
      <c r="F146" s="105">
        <v>18618.7</v>
      </c>
      <c r="H146" s="105">
        <v>18618.7</v>
      </c>
      <c r="I146" s="17">
        <f t="shared" si="5"/>
        <v>0</v>
      </c>
    </row>
    <row r="147" spans="1:9" ht="12.75">
      <c r="A147" s="41">
        <f t="shared" si="4"/>
        <v>136</v>
      </c>
      <c r="B147" s="104" t="s">
        <v>10</v>
      </c>
      <c r="C147" s="101" t="s">
        <v>700</v>
      </c>
      <c r="D147" s="101" t="s">
        <v>701</v>
      </c>
      <c r="E147" s="101" t="s">
        <v>482</v>
      </c>
      <c r="F147" s="105">
        <v>18618.7</v>
      </c>
      <c r="H147" s="105">
        <v>18618.7</v>
      </c>
      <c r="I147" s="17">
        <f t="shared" si="5"/>
        <v>0</v>
      </c>
    </row>
    <row r="148" spans="1:9" s="14" customFormat="1" ht="12.75">
      <c r="A148" s="41">
        <f t="shared" si="4"/>
        <v>137</v>
      </c>
      <c r="B148" s="104" t="s">
        <v>945</v>
      </c>
      <c r="C148" s="101" t="s">
        <v>700</v>
      </c>
      <c r="D148" s="101" t="s">
        <v>701</v>
      </c>
      <c r="E148" s="101" t="s">
        <v>699</v>
      </c>
      <c r="F148" s="105">
        <v>18618.7</v>
      </c>
      <c r="H148" s="105">
        <v>16968.7</v>
      </c>
      <c r="I148" s="130">
        <f t="shared" si="5"/>
        <v>1650</v>
      </c>
    </row>
    <row r="149" spans="1:9" ht="12.75">
      <c r="A149" s="41">
        <f t="shared" si="4"/>
        <v>138</v>
      </c>
      <c r="B149" s="104" t="s">
        <v>11</v>
      </c>
      <c r="C149" s="101" t="s">
        <v>700</v>
      </c>
      <c r="D149" s="101" t="s">
        <v>754</v>
      </c>
      <c r="E149" s="101" t="s">
        <v>482</v>
      </c>
      <c r="F149" s="105">
        <v>14120.7</v>
      </c>
      <c r="H149" s="105">
        <v>1650</v>
      </c>
      <c r="I149" s="130">
        <f t="shared" si="5"/>
        <v>12470.7</v>
      </c>
    </row>
    <row r="150" spans="1:9" ht="12.75">
      <c r="A150" s="41">
        <f t="shared" si="4"/>
        <v>139</v>
      </c>
      <c r="B150" s="104" t="s">
        <v>485</v>
      </c>
      <c r="C150" s="101" t="s">
        <v>700</v>
      </c>
      <c r="D150" s="101" t="s">
        <v>702</v>
      </c>
      <c r="E150" s="101" t="s">
        <v>482</v>
      </c>
      <c r="F150" s="105">
        <v>14120.7</v>
      </c>
      <c r="H150" s="105">
        <v>14120.7</v>
      </c>
      <c r="I150" s="17">
        <f t="shared" si="5"/>
        <v>0</v>
      </c>
    </row>
    <row r="151" spans="1:9" ht="12.75">
      <c r="A151" s="41">
        <f t="shared" si="4"/>
        <v>140</v>
      </c>
      <c r="B151" s="104" t="s">
        <v>945</v>
      </c>
      <c r="C151" s="101" t="s">
        <v>700</v>
      </c>
      <c r="D151" s="101" t="s">
        <v>702</v>
      </c>
      <c r="E151" s="101" t="s">
        <v>699</v>
      </c>
      <c r="F151" s="105">
        <v>14120.7</v>
      </c>
      <c r="H151" s="105">
        <v>14120.7</v>
      </c>
      <c r="I151" s="17">
        <f t="shared" si="5"/>
        <v>0</v>
      </c>
    </row>
    <row r="152" spans="1:9" ht="12.75">
      <c r="A152" s="41">
        <f t="shared" si="4"/>
        <v>141</v>
      </c>
      <c r="B152" s="104" t="s">
        <v>12</v>
      </c>
      <c r="C152" s="101" t="s">
        <v>700</v>
      </c>
      <c r="D152" s="101" t="s">
        <v>738</v>
      </c>
      <c r="E152" s="101" t="s">
        <v>482</v>
      </c>
      <c r="F152" s="105">
        <v>2576.7</v>
      </c>
      <c r="H152" s="105">
        <v>2576.7</v>
      </c>
      <c r="I152" s="17">
        <f t="shared" si="5"/>
        <v>0</v>
      </c>
    </row>
    <row r="153" spans="1:9" ht="12.75">
      <c r="A153" s="41">
        <f t="shared" si="4"/>
        <v>142</v>
      </c>
      <c r="B153" s="104" t="s">
        <v>13</v>
      </c>
      <c r="C153" s="101" t="s">
        <v>700</v>
      </c>
      <c r="D153" s="101" t="s">
        <v>703</v>
      </c>
      <c r="E153" s="101" t="s">
        <v>482</v>
      </c>
      <c r="F153" s="105">
        <v>2576.7</v>
      </c>
      <c r="H153" s="105">
        <v>2576.7</v>
      </c>
      <c r="I153" s="17">
        <f t="shared" si="5"/>
        <v>0</v>
      </c>
    </row>
    <row r="154" spans="1:9" ht="12.75">
      <c r="A154" s="41">
        <f t="shared" si="4"/>
        <v>143</v>
      </c>
      <c r="B154" s="104" t="s">
        <v>945</v>
      </c>
      <c r="C154" s="101" t="s">
        <v>700</v>
      </c>
      <c r="D154" s="101" t="s">
        <v>703</v>
      </c>
      <c r="E154" s="101" t="s">
        <v>699</v>
      </c>
      <c r="F154" s="105">
        <v>2576.7</v>
      </c>
      <c r="H154" s="105">
        <v>2576.7</v>
      </c>
      <c r="I154" s="17">
        <f t="shared" si="5"/>
        <v>0</v>
      </c>
    </row>
    <row r="155" spans="1:9" s="14" customFormat="1" ht="12.75">
      <c r="A155" s="41">
        <f t="shared" si="4"/>
        <v>144</v>
      </c>
      <c r="B155" s="104" t="s">
        <v>452</v>
      </c>
      <c r="C155" s="101" t="s">
        <v>700</v>
      </c>
      <c r="D155" s="101" t="s">
        <v>747</v>
      </c>
      <c r="E155" s="101" t="s">
        <v>482</v>
      </c>
      <c r="F155" s="105">
        <v>133937</v>
      </c>
      <c r="H155" s="105">
        <v>133937</v>
      </c>
      <c r="I155" s="17">
        <f t="shared" si="5"/>
        <v>0</v>
      </c>
    </row>
    <row r="156" spans="1:9" s="14" customFormat="1" ht="12.75">
      <c r="A156" s="41">
        <f t="shared" si="4"/>
        <v>145</v>
      </c>
      <c r="B156" s="104" t="s">
        <v>420</v>
      </c>
      <c r="C156" s="101" t="s">
        <v>700</v>
      </c>
      <c r="D156" s="101" t="s">
        <v>576</v>
      </c>
      <c r="E156" s="101" t="s">
        <v>482</v>
      </c>
      <c r="F156" s="105">
        <v>11469</v>
      </c>
      <c r="H156" s="105">
        <v>11469</v>
      </c>
      <c r="I156" s="17">
        <f t="shared" si="5"/>
        <v>0</v>
      </c>
    </row>
    <row r="157" spans="1:9" ht="38.25">
      <c r="A157" s="41">
        <f t="shared" si="4"/>
        <v>146</v>
      </c>
      <c r="B157" s="104" t="s">
        <v>433</v>
      </c>
      <c r="C157" s="101" t="s">
        <v>700</v>
      </c>
      <c r="D157" s="101" t="s">
        <v>704</v>
      </c>
      <c r="E157" s="101" t="s">
        <v>482</v>
      </c>
      <c r="F157" s="105">
        <v>11469</v>
      </c>
      <c r="H157" s="105">
        <v>11469</v>
      </c>
      <c r="I157" s="17">
        <f t="shared" si="5"/>
        <v>0</v>
      </c>
    </row>
    <row r="158" spans="1:9" ht="12.75">
      <c r="A158" s="41">
        <f t="shared" si="4"/>
        <v>147</v>
      </c>
      <c r="B158" s="104" t="s">
        <v>945</v>
      </c>
      <c r="C158" s="101" t="s">
        <v>700</v>
      </c>
      <c r="D158" s="101" t="s">
        <v>704</v>
      </c>
      <c r="E158" s="101" t="s">
        <v>699</v>
      </c>
      <c r="F158" s="105">
        <v>11469</v>
      </c>
      <c r="H158" s="105">
        <v>11469</v>
      </c>
      <c r="I158" s="17">
        <f t="shared" si="5"/>
        <v>0</v>
      </c>
    </row>
    <row r="159" spans="1:9" ht="63.75">
      <c r="A159" s="41">
        <f t="shared" si="4"/>
        <v>148</v>
      </c>
      <c r="B159" s="104" t="s">
        <v>860</v>
      </c>
      <c r="C159" s="101" t="s">
        <v>700</v>
      </c>
      <c r="D159" s="101" t="s">
        <v>579</v>
      </c>
      <c r="E159" s="101" t="s">
        <v>482</v>
      </c>
      <c r="F159" s="105">
        <v>122468</v>
      </c>
      <c r="H159" s="105">
        <v>122468</v>
      </c>
      <c r="I159" s="17">
        <f t="shared" si="5"/>
        <v>0</v>
      </c>
    </row>
    <row r="160" spans="1:9" ht="63.75">
      <c r="A160" s="41">
        <f t="shared" si="4"/>
        <v>149</v>
      </c>
      <c r="B160" s="104" t="s">
        <v>862</v>
      </c>
      <c r="C160" s="101" t="s">
        <v>700</v>
      </c>
      <c r="D160" s="101" t="s">
        <v>705</v>
      </c>
      <c r="E160" s="101" t="s">
        <v>482</v>
      </c>
      <c r="F160" s="105">
        <v>122468</v>
      </c>
      <c r="G160" s="13">
        <v>6000</v>
      </c>
      <c r="H160" s="105">
        <v>122468</v>
      </c>
      <c r="I160" s="17">
        <f t="shared" si="5"/>
        <v>0</v>
      </c>
    </row>
    <row r="161" spans="1:9" ht="12.75">
      <c r="A161" s="41">
        <f t="shared" si="4"/>
        <v>150</v>
      </c>
      <c r="B161" s="104" t="s">
        <v>945</v>
      </c>
      <c r="C161" s="101" t="s">
        <v>700</v>
      </c>
      <c r="D161" s="101" t="s">
        <v>705</v>
      </c>
      <c r="E161" s="101" t="s">
        <v>699</v>
      </c>
      <c r="F161" s="105">
        <v>122468</v>
      </c>
      <c r="H161" s="105">
        <v>122468</v>
      </c>
      <c r="I161" s="17">
        <f t="shared" si="5"/>
        <v>0</v>
      </c>
    </row>
    <row r="162" spans="1:9" s="14" customFormat="1" ht="12.75">
      <c r="A162" s="41">
        <f t="shared" si="4"/>
        <v>151</v>
      </c>
      <c r="B162" s="104" t="s">
        <v>104</v>
      </c>
      <c r="C162" s="101" t="s">
        <v>700</v>
      </c>
      <c r="D162" s="101" t="s">
        <v>315</v>
      </c>
      <c r="E162" s="101" t="s">
        <v>482</v>
      </c>
      <c r="F162" s="105">
        <v>1771</v>
      </c>
      <c r="H162" s="105">
        <v>1771</v>
      </c>
      <c r="I162" s="17">
        <f t="shared" si="5"/>
        <v>0</v>
      </c>
    </row>
    <row r="163" spans="1:9" ht="51">
      <c r="A163" s="41">
        <f t="shared" si="4"/>
        <v>152</v>
      </c>
      <c r="B163" s="104" t="s">
        <v>434</v>
      </c>
      <c r="C163" s="101" t="s">
        <v>700</v>
      </c>
      <c r="D163" s="101" t="s">
        <v>955</v>
      </c>
      <c r="E163" s="101" t="s">
        <v>482</v>
      </c>
      <c r="F163" s="105">
        <v>1771</v>
      </c>
      <c r="H163" s="105">
        <v>1771</v>
      </c>
      <c r="I163" s="17">
        <f t="shared" si="5"/>
        <v>0</v>
      </c>
    </row>
    <row r="164" spans="1:9" ht="12.75">
      <c r="A164" s="41">
        <f t="shared" si="4"/>
        <v>153</v>
      </c>
      <c r="B164" s="104" t="s">
        <v>945</v>
      </c>
      <c r="C164" s="101" t="s">
        <v>700</v>
      </c>
      <c r="D164" s="101" t="s">
        <v>955</v>
      </c>
      <c r="E164" s="101" t="s">
        <v>699</v>
      </c>
      <c r="F164" s="105">
        <v>1771</v>
      </c>
      <c r="H164" s="105">
        <v>1771</v>
      </c>
      <c r="I164" s="17">
        <f t="shared" si="5"/>
        <v>0</v>
      </c>
    </row>
    <row r="165" spans="1:9" ht="12.75">
      <c r="A165" s="41">
        <f t="shared" si="4"/>
        <v>154</v>
      </c>
      <c r="B165" s="104" t="s">
        <v>14</v>
      </c>
      <c r="C165" s="101" t="s">
        <v>706</v>
      </c>
      <c r="D165" s="101" t="s">
        <v>281</v>
      </c>
      <c r="E165" s="101" t="s">
        <v>482</v>
      </c>
      <c r="F165" s="105">
        <v>8614</v>
      </c>
      <c r="H165" s="102">
        <v>7626</v>
      </c>
      <c r="I165" s="17">
        <f t="shared" si="5"/>
        <v>988</v>
      </c>
    </row>
    <row r="166" spans="1:9" ht="12.75">
      <c r="A166" s="41">
        <f t="shared" si="4"/>
        <v>155</v>
      </c>
      <c r="B166" s="104" t="s">
        <v>6</v>
      </c>
      <c r="C166" s="101" t="s">
        <v>706</v>
      </c>
      <c r="D166" s="101" t="s">
        <v>755</v>
      </c>
      <c r="E166" s="101" t="s">
        <v>482</v>
      </c>
      <c r="F166" s="105">
        <v>8334</v>
      </c>
      <c r="H166" s="105">
        <v>7316</v>
      </c>
      <c r="I166" s="17">
        <f t="shared" si="5"/>
        <v>1018</v>
      </c>
    </row>
    <row r="167" spans="1:9" ht="12.75">
      <c r="A167" s="41">
        <f t="shared" si="4"/>
        <v>156</v>
      </c>
      <c r="B167" s="104" t="s">
        <v>15</v>
      </c>
      <c r="C167" s="101" t="s">
        <v>706</v>
      </c>
      <c r="D167" s="101" t="s">
        <v>957</v>
      </c>
      <c r="E167" s="101" t="s">
        <v>482</v>
      </c>
      <c r="F167" s="105">
        <v>8334</v>
      </c>
      <c r="H167" s="105">
        <v>7316</v>
      </c>
      <c r="I167" s="17">
        <f t="shared" si="5"/>
        <v>1018</v>
      </c>
    </row>
    <row r="168" spans="1:9" ht="38.25">
      <c r="A168" s="41">
        <f t="shared" si="4"/>
        <v>157</v>
      </c>
      <c r="B168" s="104" t="s">
        <v>435</v>
      </c>
      <c r="C168" s="101" t="s">
        <v>706</v>
      </c>
      <c r="D168" s="101" t="s">
        <v>411</v>
      </c>
      <c r="E168" s="101" t="s">
        <v>482</v>
      </c>
      <c r="F168" s="105">
        <v>4423</v>
      </c>
      <c r="H168" s="105">
        <v>4423</v>
      </c>
      <c r="I168" s="17">
        <f t="shared" si="5"/>
        <v>0</v>
      </c>
    </row>
    <row r="169" spans="1:9" s="14" customFormat="1" ht="12.75">
      <c r="A169" s="41">
        <f t="shared" si="4"/>
        <v>158</v>
      </c>
      <c r="B169" s="104" t="s">
        <v>945</v>
      </c>
      <c r="C169" s="101" t="s">
        <v>706</v>
      </c>
      <c r="D169" s="101" t="s">
        <v>411</v>
      </c>
      <c r="E169" s="101" t="s">
        <v>699</v>
      </c>
      <c r="F169" s="105">
        <v>4423</v>
      </c>
      <c r="H169" s="105">
        <v>4423</v>
      </c>
      <c r="I169" s="17">
        <f t="shared" si="5"/>
        <v>0</v>
      </c>
    </row>
    <row r="170" spans="1:9" ht="38.25">
      <c r="A170" s="41">
        <f t="shared" si="4"/>
        <v>159</v>
      </c>
      <c r="B170" s="104" t="s">
        <v>948</v>
      </c>
      <c r="C170" s="101" t="s">
        <v>706</v>
      </c>
      <c r="D170" s="101" t="s">
        <v>707</v>
      </c>
      <c r="E170" s="101" t="s">
        <v>482</v>
      </c>
      <c r="F170" s="105">
        <v>3911</v>
      </c>
      <c r="H170" s="105">
        <v>2893</v>
      </c>
      <c r="I170" s="17">
        <f t="shared" si="5"/>
        <v>1018</v>
      </c>
    </row>
    <row r="171" spans="1:9" ht="12.75">
      <c r="A171" s="41">
        <f t="shared" si="4"/>
        <v>160</v>
      </c>
      <c r="B171" s="104" t="s">
        <v>945</v>
      </c>
      <c r="C171" s="101" t="s">
        <v>706</v>
      </c>
      <c r="D171" s="101" t="s">
        <v>707</v>
      </c>
      <c r="E171" s="101" t="s">
        <v>699</v>
      </c>
      <c r="F171" s="105">
        <v>3911</v>
      </c>
      <c r="H171" s="105">
        <v>2893</v>
      </c>
      <c r="I171" s="17">
        <f t="shared" si="5"/>
        <v>1018</v>
      </c>
    </row>
    <row r="172" spans="1:9" ht="12.75">
      <c r="A172" s="41">
        <f t="shared" si="4"/>
        <v>161</v>
      </c>
      <c r="B172" s="104" t="s">
        <v>457</v>
      </c>
      <c r="C172" s="101" t="s">
        <v>706</v>
      </c>
      <c r="D172" s="101" t="s">
        <v>478</v>
      </c>
      <c r="E172" s="101" t="s">
        <v>482</v>
      </c>
      <c r="F172" s="105">
        <v>280</v>
      </c>
      <c r="H172" s="105">
        <v>280</v>
      </c>
      <c r="I172" s="17">
        <f t="shared" si="5"/>
        <v>0</v>
      </c>
    </row>
    <row r="173" spans="1:9" s="14" customFormat="1" ht="25.5">
      <c r="A173" s="41">
        <f t="shared" si="4"/>
        <v>162</v>
      </c>
      <c r="B173" s="104" t="s">
        <v>436</v>
      </c>
      <c r="C173" s="101" t="s">
        <v>706</v>
      </c>
      <c r="D173" s="101" t="s">
        <v>511</v>
      </c>
      <c r="E173" s="101" t="s">
        <v>482</v>
      </c>
      <c r="F173" s="105">
        <v>280</v>
      </c>
      <c r="H173" s="105">
        <v>280</v>
      </c>
      <c r="I173" s="17">
        <f t="shared" si="5"/>
        <v>0</v>
      </c>
    </row>
    <row r="174" spans="1:9" ht="12.75">
      <c r="A174" s="41">
        <f t="shared" si="4"/>
        <v>163</v>
      </c>
      <c r="B174" s="104" t="s">
        <v>301</v>
      </c>
      <c r="C174" s="101" t="s">
        <v>706</v>
      </c>
      <c r="D174" s="101" t="s">
        <v>511</v>
      </c>
      <c r="E174" s="101" t="s">
        <v>253</v>
      </c>
      <c r="F174" s="105">
        <v>280</v>
      </c>
      <c r="H174" s="105">
        <v>280</v>
      </c>
      <c r="I174" s="17">
        <f t="shared" si="5"/>
        <v>0</v>
      </c>
    </row>
    <row r="175" spans="1:9" ht="12.75">
      <c r="A175" s="41">
        <f t="shared" si="4"/>
        <v>164</v>
      </c>
      <c r="B175" s="104" t="s">
        <v>16</v>
      </c>
      <c r="C175" s="101" t="s">
        <v>708</v>
      </c>
      <c r="D175" s="101" t="s">
        <v>281</v>
      </c>
      <c r="E175" s="101" t="s">
        <v>482</v>
      </c>
      <c r="F175" s="105">
        <v>4980</v>
      </c>
      <c r="H175" s="102">
        <v>4980</v>
      </c>
      <c r="I175" s="17">
        <f t="shared" si="5"/>
        <v>0</v>
      </c>
    </row>
    <row r="176" spans="1:9" ht="51">
      <c r="A176" s="41">
        <f t="shared" si="4"/>
        <v>165</v>
      </c>
      <c r="B176" s="104" t="s">
        <v>131</v>
      </c>
      <c r="C176" s="101" t="s">
        <v>708</v>
      </c>
      <c r="D176" s="101" t="s">
        <v>756</v>
      </c>
      <c r="E176" s="101" t="s">
        <v>482</v>
      </c>
      <c r="F176" s="105">
        <v>4980</v>
      </c>
      <c r="H176" s="105">
        <v>4980</v>
      </c>
      <c r="I176" s="17">
        <f t="shared" si="5"/>
        <v>0</v>
      </c>
    </row>
    <row r="177" spans="1:9" ht="12.75">
      <c r="A177" s="41">
        <f t="shared" si="4"/>
        <v>166</v>
      </c>
      <c r="B177" s="104" t="s">
        <v>485</v>
      </c>
      <c r="C177" s="101" t="s">
        <v>708</v>
      </c>
      <c r="D177" s="101" t="s">
        <v>709</v>
      </c>
      <c r="E177" s="101" t="s">
        <v>482</v>
      </c>
      <c r="F177" s="105">
        <v>4980</v>
      </c>
      <c r="H177" s="105">
        <v>4980</v>
      </c>
      <c r="I177" s="17">
        <f t="shared" si="5"/>
        <v>0</v>
      </c>
    </row>
    <row r="178" spans="1:9" ht="12.75">
      <c r="A178" s="41">
        <f t="shared" si="4"/>
        <v>167</v>
      </c>
      <c r="B178" s="104" t="s">
        <v>945</v>
      </c>
      <c r="C178" s="101" t="s">
        <v>708</v>
      </c>
      <c r="D178" s="101" t="s">
        <v>709</v>
      </c>
      <c r="E178" s="101" t="s">
        <v>699</v>
      </c>
      <c r="F178" s="105">
        <v>4980</v>
      </c>
      <c r="H178" s="105">
        <v>4980</v>
      </c>
      <c r="I178" s="17">
        <f t="shared" si="5"/>
        <v>0</v>
      </c>
    </row>
    <row r="179" spans="1:9" ht="12.75">
      <c r="A179" s="113">
        <f t="shared" si="4"/>
        <v>168</v>
      </c>
      <c r="B179" s="107" t="s">
        <v>132</v>
      </c>
      <c r="C179" s="108" t="s">
        <v>710</v>
      </c>
      <c r="D179" s="108" t="s">
        <v>281</v>
      </c>
      <c r="E179" s="108" t="s">
        <v>482</v>
      </c>
      <c r="F179" s="109">
        <v>2167</v>
      </c>
      <c r="G179" s="141"/>
      <c r="H179" s="114">
        <v>2167</v>
      </c>
      <c r="I179" s="17">
        <f t="shared" si="5"/>
        <v>0</v>
      </c>
    </row>
    <row r="180" spans="1:9" ht="12.75">
      <c r="A180" s="41">
        <f t="shared" si="4"/>
        <v>169</v>
      </c>
      <c r="B180" s="104" t="s">
        <v>133</v>
      </c>
      <c r="C180" s="101" t="s">
        <v>711</v>
      </c>
      <c r="D180" s="101" t="s">
        <v>281</v>
      </c>
      <c r="E180" s="101" t="s">
        <v>482</v>
      </c>
      <c r="F180" s="105">
        <v>542</v>
      </c>
      <c r="H180" s="102">
        <v>542</v>
      </c>
      <c r="I180" s="17">
        <f t="shared" si="5"/>
        <v>0</v>
      </c>
    </row>
    <row r="181" spans="1:9" ht="12.75">
      <c r="A181" s="41">
        <f t="shared" si="4"/>
        <v>170</v>
      </c>
      <c r="B181" s="104" t="s">
        <v>134</v>
      </c>
      <c r="C181" s="101" t="s">
        <v>711</v>
      </c>
      <c r="D181" s="101" t="s">
        <v>757</v>
      </c>
      <c r="E181" s="101" t="s">
        <v>482</v>
      </c>
      <c r="F181" s="105">
        <v>542</v>
      </c>
      <c r="H181" s="105">
        <v>542</v>
      </c>
      <c r="I181" s="17">
        <f t="shared" si="5"/>
        <v>0</v>
      </c>
    </row>
    <row r="182" spans="1:9" ht="12.75">
      <c r="A182" s="41">
        <f t="shared" si="4"/>
        <v>171</v>
      </c>
      <c r="B182" s="104" t="s">
        <v>485</v>
      </c>
      <c r="C182" s="101" t="s">
        <v>711</v>
      </c>
      <c r="D182" s="101" t="s">
        <v>712</v>
      </c>
      <c r="E182" s="101" t="s">
        <v>482</v>
      </c>
      <c r="F182" s="105">
        <v>542</v>
      </c>
      <c r="H182" s="105">
        <v>542</v>
      </c>
      <c r="I182" s="17">
        <f t="shared" si="5"/>
        <v>0</v>
      </c>
    </row>
    <row r="183" spans="1:9" ht="12.75">
      <c r="A183" s="41">
        <f t="shared" si="4"/>
        <v>172</v>
      </c>
      <c r="B183" s="104" t="s">
        <v>945</v>
      </c>
      <c r="C183" s="101" t="s">
        <v>711</v>
      </c>
      <c r="D183" s="101" t="s">
        <v>712</v>
      </c>
      <c r="E183" s="101" t="s">
        <v>699</v>
      </c>
      <c r="F183" s="105">
        <v>542</v>
      </c>
      <c r="H183" s="105">
        <v>542</v>
      </c>
      <c r="I183" s="17">
        <f t="shared" si="5"/>
        <v>0</v>
      </c>
    </row>
    <row r="184" spans="1:9" ht="12.75">
      <c r="A184" s="41">
        <f t="shared" si="4"/>
        <v>173</v>
      </c>
      <c r="B184" s="104" t="s">
        <v>135</v>
      </c>
      <c r="C184" s="101" t="s">
        <v>99</v>
      </c>
      <c r="D184" s="101" t="s">
        <v>281</v>
      </c>
      <c r="E184" s="101" t="s">
        <v>482</v>
      </c>
      <c r="F184" s="105">
        <v>1625</v>
      </c>
      <c r="H184" s="102">
        <v>1625</v>
      </c>
      <c r="I184" s="17">
        <f t="shared" si="5"/>
        <v>0</v>
      </c>
    </row>
    <row r="185" spans="1:9" ht="51">
      <c r="A185" s="41">
        <f t="shared" si="4"/>
        <v>174</v>
      </c>
      <c r="B185" s="104" t="s">
        <v>131</v>
      </c>
      <c r="C185" s="101" t="s">
        <v>99</v>
      </c>
      <c r="D185" s="101" t="s">
        <v>756</v>
      </c>
      <c r="E185" s="101" t="s">
        <v>482</v>
      </c>
      <c r="F185" s="105">
        <v>1505</v>
      </c>
      <c r="H185" s="105">
        <v>1505</v>
      </c>
      <c r="I185" s="17">
        <f t="shared" si="5"/>
        <v>0</v>
      </c>
    </row>
    <row r="186" spans="1:9" ht="12.75">
      <c r="A186" s="41">
        <f t="shared" si="4"/>
        <v>175</v>
      </c>
      <c r="B186" s="104" t="s">
        <v>485</v>
      </c>
      <c r="C186" s="101" t="s">
        <v>99</v>
      </c>
      <c r="D186" s="101" t="s">
        <v>709</v>
      </c>
      <c r="E186" s="101" t="s">
        <v>482</v>
      </c>
      <c r="F186" s="105">
        <v>1505</v>
      </c>
      <c r="H186" s="105">
        <v>1505</v>
      </c>
      <c r="I186" s="17">
        <f t="shared" si="5"/>
        <v>0</v>
      </c>
    </row>
    <row r="187" spans="1:9" ht="12.75">
      <c r="A187" s="41">
        <f t="shared" si="4"/>
        <v>176</v>
      </c>
      <c r="B187" s="104" t="s">
        <v>945</v>
      </c>
      <c r="C187" s="101" t="s">
        <v>99</v>
      </c>
      <c r="D187" s="101" t="s">
        <v>709</v>
      </c>
      <c r="E187" s="101" t="s">
        <v>699</v>
      </c>
      <c r="F187" s="105">
        <v>1505</v>
      </c>
      <c r="H187" s="105">
        <v>1505</v>
      </c>
      <c r="I187" s="17">
        <f t="shared" si="5"/>
        <v>0</v>
      </c>
    </row>
    <row r="188" spans="1:9" ht="12.75">
      <c r="A188" s="41">
        <f t="shared" si="4"/>
        <v>177</v>
      </c>
      <c r="B188" s="104" t="s">
        <v>457</v>
      </c>
      <c r="C188" s="101" t="s">
        <v>99</v>
      </c>
      <c r="D188" s="101" t="s">
        <v>478</v>
      </c>
      <c r="E188" s="101" t="s">
        <v>482</v>
      </c>
      <c r="F188" s="105">
        <v>120</v>
      </c>
      <c r="H188" s="105">
        <v>120</v>
      </c>
      <c r="I188" s="17">
        <f t="shared" si="5"/>
        <v>0</v>
      </c>
    </row>
    <row r="189" spans="1:9" ht="25.5">
      <c r="A189" s="41">
        <f t="shared" si="4"/>
        <v>178</v>
      </c>
      <c r="B189" s="104" t="s">
        <v>848</v>
      </c>
      <c r="C189" s="101" t="s">
        <v>99</v>
      </c>
      <c r="D189" s="101" t="s">
        <v>509</v>
      </c>
      <c r="E189" s="101" t="s">
        <v>482</v>
      </c>
      <c r="F189" s="105">
        <v>120</v>
      </c>
      <c r="H189" s="105">
        <v>120</v>
      </c>
      <c r="I189" s="17">
        <f t="shared" si="5"/>
        <v>0</v>
      </c>
    </row>
    <row r="190" spans="1:9" ht="12.75">
      <c r="A190" s="41">
        <f t="shared" si="4"/>
        <v>179</v>
      </c>
      <c r="B190" s="104" t="s">
        <v>301</v>
      </c>
      <c r="C190" s="101" t="s">
        <v>99</v>
      </c>
      <c r="D190" s="101" t="s">
        <v>509</v>
      </c>
      <c r="E190" s="101" t="s">
        <v>253</v>
      </c>
      <c r="F190" s="105">
        <v>120</v>
      </c>
      <c r="H190" s="105">
        <v>120</v>
      </c>
      <c r="I190" s="17">
        <f t="shared" si="5"/>
        <v>0</v>
      </c>
    </row>
    <row r="191" spans="1:9" ht="12.75">
      <c r="A191" s="113">
        <f t="shared" si="4"/>
        <v>180</v>
      </c>
      <c r="B191" s="107" t="s">
        <v>136</v>
      </c>
      <c r="C191" s="108" t="s">
        <v>713</v>
      </c>
      <c r="D191" s="108" t="s">
        <v>281</v>
      </c>
      <c r="E191" s="108" t="s">
        <v>482</v>
      </c>
      <c r="F191" s="109">
        <v>58959</v>
      </c>
      <c r="G191" s="141"/>
      <c r="H191" s="114">
        <v>58959</v>
      </c>
      <c r="I191" s="17">
        <f t="shared" si="5"/>
        <v>0</v>
      </c>
    </row>
    <row r="192" spans="1:9" s="14" customFormat="1" ht="12.75">
      <c r="A192" s="41">
        <f t="shared" si="4"/>
        <v>181</v>
      </c>
      <c r="B192" s="104" t="s">
        <v>137</v>
      </c>
      <c r="C192" s="101" t="s">
        <v>714</v>
      </c>
      <c r="D192" s="101" t="s">
        <v>281</v>
      </c>
      <c r="E192" s="101" t="s">
        <v>482</v>
      </c>
      <c r="F192" s="105">
        <v>24582.755</v>
      </c>
      <c r="H192" s="102">
        <v>24320.523</v>
      </c>
      <c r="I192" s="17">
        <f t="shared" si="5"/>
        <v>262.23199999999997</v>
      </c>
    </row>
    <row r="193" spans="1:9" s="14" customFormat="1" ht="12.75">
      <c r="A193" s="41">
        <f t="shared" si="4"/>
        <v>182</v>
      </c>
      <c r="B193" s="104" t="s">
        <v>157</v>
      </c>
      <c r="C193" s="101" t="s">
        <v>714</v>
      </c>
      <c r="D193" s="101" t="s">
        <v>758</v>
      </c>
      <c r="E193" s="101" t="s">
        <v>482</v>
      </c>
      <c r="F193" s="105">
        <v>24582.755</v>
      </c>
      <c r="H193" s="105">
        <v>24320.523</v>
      </c>
      <c r="I193" s="17">
        <f t="shared" si="5"/>
        <v>262.23199999999997</v>
      </c>
    </row>
    <row r="194" spans="1:9" ht="12.75">
      <c r="A194" s="41">
        <f t="shared" si="4"/>
        <v>183</v>
      </c>
      <c r="B194" s="104" t="s">
        <v>485</v>
      </c>
      <c r="C194" s="101" t="s">
        <v>714</v>
      </c>
      <c r="D194" s="101" t="s">
        <v>412</v>
      </c>
      <c r="E194" s="101" t="s">
        <v>482</v>
      </c>
      <c r="F194" s="105">
        <v>24582.755</v>
      </c>
      <c r="H194" s="105">
        <v>24320.523</v>
      </c>
      <c r="I194" s="17">
        <f t="shared" si="5"/>
        <v>262.23199999999997</v>
      </c>
    </row>
    <row r="195" spans="1:9" ht="12.75">
      <c r="A195" s="41">
        <f t="shared" si="4"/>
        <v>184</v>
      </c>
      <c r="B195" s="104" t="s">
        <v>944</v>
      </c>
      <c r="C195" s="101" t="s">
        <v>714</v>
      </c>
      <c r="D195" s="101" t="s">
        <v>715</v>
      </c>
      <c r="E195" s="101" t="s">
        <v>482</v>
      </c>
      <c r="F195" s="105">
        <v>8082.755</v>
      </c>
      <c r="H195" s="105">
        <v>7820.523</v>
      </c>
      <c r="I195" s="17">
        <f t="shared" si="5"/>
        <v>262.23199999999997</v>
      </c>
    </row>
    <row r="196" spans="1:9" ht="12.75">
      <c r="A196" s="41">
        <f t="shared" si="4"/>
        <v>185</v>
      </c>
      <c r="B196" s="104" t="s">
        <v>945</v>
      </c>
      <c r="C196" s="101" t="s">
        <v>714</v>
      </c>
      <c r="D196" s="101" t="s">
        <v>715</v>
      </c>
      <c r="E196" s="101" t="s">
        <v>699</v>
      </c>
      <c r="F196" s="105">
        <v>8082.755</v>
      </c>
      <c r="H196" s="105">
        <v>7820.523</v>
      </c>
      <c r="I196" s="17">
        <f t="shared" si="5"/>
        <v>262.23199999999997</v>
      </c>
    </row>
    <row r="197" spans="1:9" s="14" customFormat="1" ht="25.5">
      <c r="A197" s="41">
        <f t="shared" si="4"/>
        <v>186</v>
      </c>
      <c r="B197" s="104" t="s">
        <v>43</v>
      </c>
      <c r="C197" s="101" t="s">
        <v>714</v>
      </c>
      <c r="D197" s="101" t="s">
        <v>716</v>
      </c>
      <c r="E197" s="101" t="s">
        <v>482</v>
      </c>
      <c r="F197" s="105">
        <v>16500</v>
      </c>
      <c r="H197" s="105">
        <v>16500</v>
      </c>
      <c r="I197" s="17">
        <f t="shared" si="5"/>
        <v>0</v>
      </c>
    </row>
    <row r="198" spans="1:9" ht="12.75">
      <c r="A198" s="41">
        <f t="shared" si="4"/>
        <v>187</v>
      </c>
      <c r="B198" s="104" t="s">
        <v>945</v>
      </c>
      <c r="C198" s="101" t="s">
        <v>714</v>
      </c>
      <c r="D198" s="101" t="s">
        <v>716</v>
      </c>
      <c r="E198" s="101" t="s">
        <v>699</v>
      </c>
      <c r="F198" s="105">
        <v>16500</v>
      </c>
      <c r="H198" s="105">
        <v>16500</v>
      </c>
      <c r="I198" s="17">
        <f t="shared" si="5"/>
        <v>0</v>
      </c>
    </row>
    <row r="199" spans="1:9" ht="12.75">
      <c r="A199" s="41">
        <f t="shared" si="4"/>
        <v>188</v>
      </c>
      <c r="B199" s="104" t="s">
        <v>158</v>
      </c>
      <c r="C199" s="101" t="s">
        <v>717</v>
      </c>
      <c r="D199" s="101" t="s">
        <v>281</v>
      </c>
      <c r="E199" s="101" t="s">
        <v>482</v>
      </c>
      <c r="F199" s="105">
        <v>30967.238</v>
      </c>
      <c r="H199" s="102">
        <v>31004.491</v>
      </c>
      <c r="I199" s="17">
        <f t="shared" si="5"/>
        <v>-37.25300000000061</v>
      </c>
    </row>
    <row r="200" spans="1:9" ht="12.75">
      <c r="A200" s="41">
        <f t="shared" si="4"/>
        <v>189</v>
      </c>
      <c r="B200" s="104" t="s">
        <v>485</v>
      </c>
      <c r="C200" s="101" t="s">
        <v>717</v>
      </c>
      <c r="D200" s="101" t="s">
        <v>718</v>
      </c>
      <c r="E200" s="101" t="s">
        <v>482</v>
      </c>
      <c r="F200" s="105">
        <v>25100.238</v>
      </c>
      <c r="H200" s="105">
        <v>25137.491</v>
      </c>
      <c r="I200" s="17">
        <f t="shared" si="5"/>
        <v>-37.25300000000061</v>
      </c>
    </row>
    <row r="201" spans="1:9" ht="12.75">
      <c r="A201" s="41">
        <f t="shared" si="4"/>
        <v>190</v>
      </c>
      <c r="B201" s="104" t="s">
        <v>945</v>
      </c>
      <c r="C201" s="101" t="s">
        <v>717</v>
      </c>
      <c r="D201" s="101" t="s">
        <v>718</v>
      </c>
      <c r="E201" s="101" t="s">
        <v>699</v>
      </c>
      <c r="F201" s="105">
        <v>25100.238</v>
      </c>
      <c r="H201" s="105">
        <v>25137.491</v>
      </c>
      <c r="I201" s="17">
        <f t="shared" si="5"/>
        <v>-37.25300000000061</v>
      </c>
    </row>
    <row r="202" spans="1:9" ht="12.75">
      <c r="A202" s="41">
        <f t="shared" si="4"/>
        <v>191</v>
      </c>
      <c r="B202" s="104" t="s">
        <v>12</v>
      </c>
      <c r="C202" s="101" t="s">
        <v>717</v>
      </c>
      <c r="D202" s="101" t="s">
        <v>738</v>
      </c>
      <c r="E202" s="101" t="s">
        <v>482</v>
      </c>
      <c r="F202" s="105">
        <v>5667</v>
      </c>
      <c r="H202" s="105">
        <v>5667</v>
      </c>
      <c r="I202" s="17">
        <f t="shared" si="5"/>
        <v>0</v>
      </c>
    </row>
    <row r="203" spans="1:9" ht="38.25">
      <c r="A203" s="41">
        <f t="shared" si="4"/>
        <v>192</v>
      </c>
      <c r="B203" s="104" t="s">
        <v>159</v>
      </c>
      <c r="C203" s="101" t="s">
        <v>717</v>
      </c>
      <c r="D203" s="101" t="s">
        <v>719</v>
      </c>
      <c r="E203" s="101" t="s">
        <v>482</v>
      </c>
      <c r="F203" s="105">
        <v>5667</v>
      </c>
      <c r="H203" s="105">
        <v>5667</v>
      </c>
      <c r="I203" s="17">
        <f t="shared" si="5"/>
        <v>0</v>
      </c>
    </row>
    <row r="204" spans="1:9" ht="12.75">
      <c r="A204" s="41">
        <f t="shared" si="4"/>
        <v>193</v>
      </c>
      <c r="B204" s="104" t="s">
        <v>945</v>
      </c>
      <c r="C204" s="101" t="s">
        <v>717</v>
      </c>
      <c r="D204" s="101" t="s">
        <v>719</v>
      </c>
      <c r="E204" s="101" t="s">
        <v>699</v>
      </c>
      <c r="F204" s="105">
        <v>5667</v>
      </c>
      <c r="H204" s="105">
        <v>5667</v>
      </c>
      <c r="I204" s="17">
        <f t="shared" si="5"/>
        <v>0</v>
      </c>
    </row>
    <row r="205" spans="1:9" ht="12.75">
      <c r="A205" s="41">
        <f t="shared" si="4"/>
        <v>194</v>
      </c>
      <c r="B205" s="104" t="s">
        <v>104</v>
      </c>
      <c r="C205" s="101" t="s">
        <v>717</v>
      </c>
      <c r="D205" s="101" t="s">
        <v>315</v>
      </c>
      <c r="E205" s="101" t="s">
        <v>482</v>
      </c>
      <c r="F205" s="105">
        <v>200</v>
      </c>
      <c r="H205" s="105">
        <v>200</v>
      </c>
      <c r="I205" s="17">
        <f t="shared" si="5"/>
        <v>0</v>
      </c>
    </row>
    <row r="206" spans="1:9" ht="38.25">
      <c r="A206" s="41">
        <f aca="true" t="shared" si="6" ref="A206:A272">A205+1</f>
        <v>195</v>
      </c>
      <c r="B206" s="104" t="s">
        <v>437</v>
      </c>
      <c r="C206" s="101" t="s">
        <v>717</v>
      </c>
      <c r="D206" s="101" t="s">
        <v>144</v>
      </c>
      <c r="E206" s="101" t="s">
        <v>482</v>
      </c>
      <c r="F206" s="105">
        <v>200</v>
      </c>
      <c r="H206" s="105">
        <v>200</v>
      </c>
      <c r="I206" s="17">
        <f t="shared" si="5"/>
        <v>0</v>
      </c>
    </row>
    <row r="207" spans="1:9" ht="63.75">
      <c r="A207" s="41">
        <f t="shared" si="6"/>
        <v>196</v>
      </c>
      <c r="B207" s="104" t="s">
        <v>863</v>
      </c>
      <c r="C207" s="101" t="s">
        <v>717</v>
      </c>
      <c r="D207" s="101" t="s">
        <v>963</v>
      </c>
      <c r="E207" s="101" t="s">
        <v>482</v>
      </c>
      <c r="F207" s="105">
        <v>200</v>
      </c>
      <c r="H207" s="105">
        <v>200</v>
      </c>
      <c r="I207" s="17">
        <f t="shared" si="5"/>
        <v>0</v>
      </c>
    </row>
    <row r="208" spans="1:9" ht="12.75">
      <c r="A208" s="41">
        <f t="shared" si="6"/>
        <v>197</v>
      </c>
      <c r="B208" s="104" t="s">
        <v>945</v>
      </c>
      <c r="C208" s="101" t="s">
        <v>717</v>
      </c>
      <c r="D208" s="101" t="s">
        <v>963</v>
      </c>
      <c r="E208" s="101" t="s">
        <v>699</v>
      </c>
      <c r="F208" s="105">
        <v>200</v>
      </c>
      <c r="H208" s="102">
        <v>200</v>
      </c>
      <c r="I208" s="17">
        <f t="shared" si="5"/>
        <v>0</v>
      </c>
    </row>
    <row r="209" spans="1:9" ht="12.75">
      <c r="A209" s="41">
        <f t="shared" si="6"/>
        <v>198</v>
      </c>
      <c r="B209" s="104" t="s">
        <v>160</v>
      </c>
      <c r="C209" s="101" t="s">
        <v>260</v>
      </c>
      <c r="D209" s="101" t="s">
        <v>281</v>
      </c>
      <c r="E209" s="101" t="s">
        <v>482</v>
      </c>
      <c r="F209" s="105">
        <v>3409.007</v>
      </c>
      <c r="H209" s="102">
        <v>3633.986</v>
      </c>
      <c r="I209" s="17">
        <f aca="true" t="shared" si="7" ref="I209:I276">SUM(F209-H209)</f>
        <v>-224.97899999999981</v>
      </c>
    </row>
    <row r="210" spans="1:9" ht="51">
      <c r="A210" s="41">
        <f t="shared" si="6"/>
        <v>199</v>
      </c>
      <c r="B210" s="104" t="s">
        <v>131</v>
      </c>
      <c r="C210" s="101" t="s">
        <v>260</v>
      </c>
      <c r="D210" s="101" t="s">
        <v>756</v>
      </c>
      <c r="E210" s="101" t="s">
        <v>482</v>
      </c>
      <c r="F210" s="105">
        <v>1248.107</v>
      </c>
      <c r="H210" s="105">
        <v>1267.086</v>
      </c>
      <c r="I210" s="17">
        <f t="shared" si="7"/>
        <v>-18.979000000000042</v>
      </c>
    </row>
    <row r="211" spans="1:9" ht="12.75">
      <c r="A211" s="41">
        <f t="shared" si="6"/>
        <v>200</v>
      </c>
      <c r="B211" s="104" t="s">
        <v>485</v>
      </c>
      <c r="C211" s="101" t="s">
        <v>260</v>
      </c>
      <c r="D211" s="101" t="s">
        <v>709</v>
      </c>
      <c r="E211" s="101" t="s">
        <v>482</v>
      </c>
      <c r="F211" s="105">
        <v>1248.107</v>
      </c>
      <c r="H211" s="105">
        <v>1267.086</v>
      </c>
      <c r="I211" s="17">
        <f t="shared" si="7"/>
        <v>-18.979000000000042</v>
      </c>
    </row>
    <row r="212" spans="1:9" ht="12.75">
      <c r="A212" s="41">
        <f t="shared" si="6"/>
        <v>201</v>
      </c>
      <c r="B212" s="104" t="s">
        <v>945</v>
      </c>
      <c r="C212" s="101" t="s">
        <v>260</v>
      </c>
      <c r="D212" s="101" t="s">
        <v>709</v>
      </c>
      <c r="E212" s="101" t="s">
        <v>699</v>
      </c>
      <c r="F212" s="105">
        <v>1248.107</v>
      </c>
      <c r="H212" s="105">
        <v>1267.086</v>
      </c>
      <c r="I212" s="17">
        <f t="shared" si="7"/>
        <v>-18.979000000000042</v>
      </c>
    </row>
    <row r="213" spans="1:9" ht="12.75">
      <c r="A213" s="41">
        <f t="shared" si="6"/>
        <v>202</v>
      </c>
      <c r="B213" s="104" t="s">
        <v>457</v>
      </c>
      <c r="C213" s="101" t="s">
        <v>260</v>
      </c>
      <c r="D213" s="101" t="s">
        <v>478</v>
      </c>
      <c r="E213" s="101" t="s">
        <v>482</v>
      </c>
      <c r="F213" s="105">
        <v>2160.9</v>
      </c>
      <c r="H213" s="105">
        <v>2366.9</v>
      </c>
      <c r="I213" s="17">
        <f t="shared" si="7"/>
        <v>-206</v>
      </c>
    </row>
    <row r="214" spans="1:9" ht="51">
      <c r="A214" s="41">
        <f t="shared" si="6"/>
        <v>203</v>
      </c>
      <c r="B214" s="104" t="s">
        <v>438</v>
      </c>
      <c r="C214" s="101" t="s">
        <v>260</v>
      </c>
      <c r="D214" s="101" t="s">
        <v>569</v>
      </c>
      <c r="E214" s="101" t="s">
        <v>482</v>
      </c>
      <c r="F214" s="105">
        <v>1492</v>
      </c>
      <c r="H214" s="105">
        <v>1698</v>
      </c>
      <c r="I214" s="17">
        <f t="shared" si="7"/>
        <v>-206</v>
      </c>
    </row>
    <row r="215" spans="1:9" ht="63.75">
      <c r="A215" s="41">
        <f t="shared" si="6"/>
        <v>204</v>
      </c>
      <c r="B215" s="104" t="s">
        <v>864</v>
      </c>
      <c r="C215" s="101" t="s">
        <v>260</v>
      </c>
      <c r="D215" s="101" t="s">
        <v>522</v>
      </c>
      <c r="E215" s="101" t="s">
        <v>482</v>
      </c>
      <c r="F215" s="105">
        <v>380</v>
      </c>
      <c r="H215" s="105">
        <v>480</v>
      </c>
      <c r="I215" s="17">
        <f t="shared" si="7"/>
        <v>-100</v>
      </c>
    </row>
    <row r="216" spans="1:9" ht="12.75">
      <c r="A216" s="41">
        <f t="shared" si="6"/>
        <v>205</v>
      </c>
      <c r="B216" s="104" t="s">
        <v>301</v>
      </c>
      <c r="C216" s="101" t="s">
        <v>260</v>
      </c>
      <c r="D216" s="101" t="s">
        <v>522</v>
      </c>
      <c r="E216" s="101" t="s">
        <v>253</v>
      </c>
      <c r="F216" s="105">
        <v>380</v>
      </c>
      <c r="H216" s="105">
        <v>480</v>
      </c>
      <c r="I216" s="17">
        <f t="shared" si="7"/>
        <v>-100</v>
      </c>
    </row>
    <row r="217" spans="1:9" s="14" customFormat="1" ht="51">
      <c r="A217" s="41">
        <f t="shared" si="6"/>
        <v>206</v>
      </c>
      <c r="B217" s="104" t="s">
        <v>865</v>
      </c>
      <c r="C217" s="101" t="s">
        <v>260</v>
      </c>
      <c r="D217" s="101" t="s">
        <v>523</v>
      </c>
      <c r="E217" s="101" t="s">
        <v>482</v>
      </c>
      <c r="F217" s="105">
        <v>280</v>
      </c>
      <c r="H217" s="105">
        <v>380</v>
      </c>
      <c r="I217" s="17">
        <f t="shared" si="7"/>
        <v>-100</v>
      </c>
    </row>
    <row r="218" spans="1:9" s="14" customFormat="1" ht="12.75">
      <c r="A218" s="41">
        <f t="shared" si="6"/>
        <v>207</v>
      </c>
      <c r="B218" s="104" t="s">
        <v>301</v>
      </c>
      <c r="C218" s="101" t="s">
        <v>260</v>
      </c>
      <c r="D218" s="101" t="s">
        <v>523</v>
      </c>
      <c r="E218" s="101" t="s">
        <v>253</v>
      </c>
      <c r="F218" s="105">
        <v>280</v>
      </c>
      <c r="H218" s="105">
        <v>380</v>
      </c>
      <c r="I218" s="17">
        <f t="shared" si="7"/>
        <v>-100</v>
      </c>
    </row>
    <row r="219" spans="1:9" ht="63.75">
      <c r="A219" s="41">
        <f t="shared" si="6"/>
        <v>208</v>
      </c>
      <c r="B219" s="104" t="s">
        <v>856</v>
      </c>
      <c r="C219" s="101" t="s">
        <v>260</v>
      </c>
      <c r="D219" s="101" t="s">
        <v>525</v>
      </c>
      <c r="E219" s="101" t="s">
        <v>482</v>
      </c>
      <c r="F219" s="105">
        <v>832</v>
      </c>
      <c r="H219" s="105">
        <v>838</v>
      </c>
      <c r="I219" s="17">
        <f t="shared" si="7"/>
        <v>-6</v>
      </c>
    </row>
    <row r="220" spans="1:9" ht="12.75">
      <c r="A220" s="41">
        <f t="shared" si="6"/>
        <v>209</v>
      </c>
      <c r="B220" s="104" t="s">
        <v>301</v>
      </c>
      <c r="C220" s="101" t="s">
        <v>260</v>
      </c>
      <c r="D220" s="101" t="s">
        <v>525</v>
      </c>
      <c r="E220" s="101" t="s">
        <v>253</v>
      </c>
      <c r="F220" s="105">
        <v>832</v>
      </c>
      <c r="H220" s="105">
        <v>838</v>
      </c>
      <c r="I220" s="17">
        <f t="shared" si="7"/>
        <v>-6</v>
      </c>
    </row>
    <row r="221" spans="1:9" ht="25.5">
      <c r="A221" s="41">
        <f t="shared" si="6"/>
        <v>210</v>
      </c>
      <c r="B221" s="104" t="s">
        <v>161</v>
      </c>
      <c r="C221" s="101" t="s">
        <v>260</v>
      </c>
      <c r="D221" s="101" t="s">
        <v>527</v>
      </c>
      <c r="E221" s="101" t="s">
        <v>482</v>
      </c>
      <c r="F221" s="105">
        <v>424</v>
      </c>
      <c r="H221" s="105">
        <v>424</v>
      </c>
      <c r="I221" s="17">
        <f t="shared" si="7"/>
        <v>0</v>
      </c>
    </row>
    <row r="222" spans="1:9" s="14" customFormat="1" ht="12.75">
      <c r="A222" s="41">
        <f t="shared" si="6"/>
        <v>211</v>
      </c>
      <c r="B222" s="104" t="s">
        <v>301</v>
      </c>
      <c r="C222" s="101" t="s">
        <v>260</v>
      </c>
      <c r="D222" s="101" t="s">
        <v>527</v>
      </c>
      <c r="E222" s="101" t="s">
        <v>253</v>
      </c>
      <c r="F222" s="105">
        <v>424</v>
      </c>
      <c r="H222" s="105">
        <v>424</v>
      </c>
      <c r="I222" s="17">
        <f t="shared" si="7"/>
        <v>0</v>
      </c>
    </row>
    <row r="223" spans="1:9" ht="38.25">
      <c r="A223" s="41">
        <f t="shared" si="6"/>
        <v>212</v>
      </c>
      <c r="B223" s="104" t="s">
        <v>162</v>
      </c>
      <c r="C223" s="101" t="s">
        <v>260</v>
      </c>
      <c r="D223" s="101" t="s">
        <v>529</v>
      </c>
      <c r="E223" s="101" t="s">
        <v>482</v>
      </c>
      <c r="F223" s="105">
        <v>244.9</v>
      </c>
      <c r="H223" s="105">
        <v>244.9</v>
      </c>
      <c r="I223" s="17">
        <f t="shared" si="7"/>
        <v>0</v>
      </c>
    </row>
    <row r="224" spans="1:9" ht="12.75">
      <c r="A224" s="41">
        <f t="shared" si="6"/>
        <v>213</v>
      </c>
      <c r="B224" s="104" t="s">
        <v>301</v>
      </c>
      <c r="C224" s="101" t="s">
        <v>260</v>
      </c>
      <c r="D224" s="101" t="s">
        <v>529</v>
      </c>
      <c r="E224" s="101" t="s">
        <v>253</v>
      </c>
      <c r="F224" s="105">
        <v>244.9</v>
      </c>
      <c r="H224" s="105">
        <v>244.9</v>
      </c>
      <c r="I224" s="17">
        <f t="shared" si="7"/>
        <v>0</v>
      </c>
    </row>
    <row r="225" spans="1:9" ht="12.75">
      <c r="A225" s="113">
        <f t="shared" si="6"/>
        <v>214</v>
      </c>
      <c r="B225" s="107" t="s">
        <v>163</v>
      </c>
      <c r="C225" s="108" t="s">
        <v>721</v>
      </c>
      <c r="D225" s="108" t="s">
        <v>281</v>
      </c>
      <c r="E225" s="108" t="s">
        <v>482</v>
      </c>
      <c r="F225" s="109">
        <v>57534.1</v>
      </c>
      <c r="G225" s="141"/>
      <c r="H225" s="114">
        <v>57607.8</v>
      </c>
      <c r="I225" s="17">
        <f t="shared" si="7"/>
        <v>-73.70000000000437</v>
      </c>
    </row>
    <row r="226" spans="1:9" ht="12.75">
      <c r="A226" s="41">
        <f t="shared" si="6"/>
        <v>215</v>
      </c>
      <c r="B226" s="104" t="s">
        <v>164</v>
      </c>
      <c r="C226" s="101" t="s">
        <v>722</v>
      </c>
      <c r="D226" s="101" t="s">
        <v>281</v>
      </c>
      <c r="E226" s="101" t="s">
        <v>482</v>
      </c>
      <c r="F226" s="105">
        <v>2349</v>
      </c>
      <c r="H226" s="102">
        <v>2349</v>
      </c>
      <c r="I226" s="17">
        <f t="shared" si="7"/>
        <v>0</v>
      </c>
    </row>
    <row r="227" spans="1:9" ht="25.5">
      <c r="A227" s="41">
        <f t="shared" si="6"/>
        <v>216</v>
      </c>
      <c r="B227" s="104" t="s">
        <v>761</v>
      </c>
      <c r="C227" s="101" t="s">
        <v>722</v>
      </c>
      <c r="D227" s="101" t="s">
        <v>723</v>
      </c>
      <c r="E227" s="101" t="s">
        <v>482</v>
      </c>
      <c r="F227" s="105">
        <v>2349</v>
      </c>
      <c r="H227" s="105">
        <v>2349</v>
      </c>
      <c r="I227" s="17">
        <f t="shared" si="7"/>
        <v>0</v>
      </c>
    </row>
    <row r="228" spans="1:9" ht="12.75">
      <c r="A228" s="41">
        <f t="shared" si="6"/>
        <v>217</v>
      </c>
      <c r="B228" s="104" t="s">
        <v>918</v>
      </c>
      <c r="C228" s="101" t="s">
        <v>722</v>
      </c>
      <c r="D228" s="101" t="s">
        <v>723</v>
      </c>
      <c r="E228" s="101" t="s">
        <v>724</v>
      </c>
      <c r="F228" s="105">
        <v>2349</v>
      </c>
      <c r="H228" s="105">
        <v>2349</v>
      </c>
      <c r="I228" s="17">
        <f t="shared" si="7"/>
        <v>0</v>
      </c>
    </row>
    <row r="229" spans="1:9" ht="12.75">
      <c r="A229" s="41">
        <f t="shared" si="6"/>
        <v>218</v>
      </c>
      <c r="B229" s="104" t="s">
        <v>165</v>
      </c>
      <c r="C229" s="101" t="s">
        <v>725</v>
      </c>
      <c r="D229" s="101" t="s">
        <v>281</v>
      </c>
      <c r="E229" s="101" t="s">
        <v>482</v>
      </c>
      <c r="F229" s="105">
        <v>55185.1</v>
      </c>
      <c r="H229" s="102">
        <v>55258.8</v>
      </c>
      <c r="I229" s="17">
        <f t="shared" si="7"/>
        <v>-73.70000000000437</v>
      </c>
    </row>
    <row r="230" spans="1:9" ht="12.75">
      <c r="A230" s="41">
        <f t="shared" si="6"/>
        <v>219</v>
      </c>
      <c r="B230" s="104" t="s">
        <v>166</v>
      </c>
      <c r="C230" s="101" t="s">
        <v>725</v>
      </c>
      <c r="D230" s="101" t="s">
        <v>751</v>
      </c>
      <c r="E230" s="101" t="s">
        <v>482</v>
      </c>
      <c r="F230" s="105">
        <v>16583</v>
      </c>
      <c r="H230" s="105">
        <v>16583</v>
      </c>
      <c r="I230" s="17">
        <f t="shared" si="7"/>
        <v>0</v>
      </c>
    </row>
    <row r="231" spans="1:9" ht="25.5">
      <c r="A231" s="41">
        <f t="shared" si="6"/>
        <v>220</v>
      </c>
      <c r="B231" s="104" t="s">
        <v>167</v>
      </c>
      <c r="C231" s="101" t="s">
        <v>725</v>
      </c>
      <c r="D231" s="101" t="s">
        <v>838</v>
      </c>
      <c r="E231" s="101" t="s">
        <v>482</v>
      </c>
      <c r="F231" s="105">
        <v>7023</v>
      </c>
      <c r="H231" s="105">
        <v>7023</v>
      </c>
      <c r="I231" s="17">
        <f t="shared" si="7"/>
        <v>0</v>
      </c>
    </row>
    <row r="232" spans="1:9" ht="12.75">
      <c r="A232" s="41">
        <f t="shared" si="6"/>
        <v>221</v>
      </c>
      <c r="B232" s="104" t="s">
        <v>918</v>
      </c>
      <c r="C232" s="101" t="s">
        <v>725</v>
      </c>
      <c r="D232" s="101" t="s">
        <v>838</v>
      </c>
      <c r="E232" s="101" t="s">
        <v>724</v>
      </c>
      <c r="F232" s="105">
        <v>7023</v>
      </c>
      <c r="H232" s="105">
        <v>7023</v>
      </c>
      <c r="I232" s="17">
        <f t="shared" si="7"/>
        <v>0</v>
      </c>
    </row>
    <row r="233" spans="1:9" ht="25.5">
      <c r="A233" s="41">
        <f t="shared" si="6"/>
        <v>222</v>
      </c>
      <c r="B233" s="104" t="s">
        <v>168</v>
      </c>
      <c r="C233" s="101" t="s">
        <v>725</v>
      </c>
      <c r="D233" s="101" t="s">
        <v>693</v>
      </c>
      <c r="E233" s="101" t="s">
        <v>482</v>
      </c>
      <c r="F233" s="105">
        <v>9560</v>
      </c>
      <c r="H233" s="105">
        <v>9560</v>
      </c>
      <c r="I233" s="17">
        <f t="shared" si="7"/>
        <v>0</v>
      </c>
    </row>
    <row r="234" spans="1:9" ht="12.75">
      <c r="A234" s="41">
        <f t="shared" si="6"/>
        <v>223</v>
      </c>
      <c r="B234" s="104" t="s">
        <v>918</v>
      </c>
      <c r="C234" s="101" t="s">
        <v>725</v>
      </c>
      <c r="D234" s="101" t="s">
        <v>693</v>
      </c>
      <c r="E234" s="101" t="s">
        <v>724</v>
      </c>
      <c r="F234" s="105">
        <v>9560</v>
      </c>
      <c r="H234" s="105">
        <v>9560</v>
      </c>
      <c r="I234" s="17">
        <f t="shared" si="7"/>
        <v>0</v>
      </c>
    </row>
    <row r="235" spans="1:9" ht="12.75">
      <c r="A235" s="41">
        <f t="shared" si="6"/>
        <v>224</v>
      </c>
      <c r="B235" s="104" t="s">
        <v>452</v>
      </c>
      <c r="C235" s="101" t="s">
        <v>725</v>
      </c>
      <c r="D235" s="101" t="s">
        <v>747</v>
      </c>
      <c r="E235" s="101" t="s">
        <v>482</v>
      </c>
      <c r="F235" s="105">
        <v>36679.7</v>
      </c>
      <c r="H235" s="105">
        <v>36679.7</v>
      </c>
      <c r="I235" s="17">
        <f t="shared" si="7"/>
        <v>0</v>
      </c>
    </row>
    <row r="236" spans="1:9" ht="12.75">
      <c r="A236" s="41">
        <f t="shared" si="6"/>
        <v>225</v>
      </c>
      <c r="B236" s="104" t="s">
        <v>420</v>
      </c>
      <c r="C236" s="101" t="s">
        <v>725</v>
      </c>
      <c r="D236" s="101" t="s">
        <v>576</v>
      </c>
      <c r="E236" s="101" t="s">
        <v>482</v>
      </c>
      <c r="F236" s="105">
        <v>598.7</v>
      </c>
      <c r="H236" s="105">
        <v>598.7</v>
      </c>
      <c r="I236" s="17">
        <f t="shared" si="7"/>
        <v>0</v>
      </c>
    </row>
    <row r="237" spans="1:9" ht="25.5">
      <c r="A237" s="41">
        <f t="shared" si="6"/>
        <v>226</v>
      </c>
      <c r="B237" s="104" t="s">
        <v>857</v>
      </c>
      <c r="C237" s="101" t="s">
        <v>725</v>
      </c>
      <c r="D237" s="101" t="s">
        <v>690</v>
      </c>
      <c r="E237" s="101" t="s">
        <v>482</v>
      </c>
      <c r="F237" s="105">
        <v>598.7</v>
      </c>
      <c r="H237" s="105">
        <v>598.7</v>
      </c>
      <c r="I237" s="17">
        <f t="shared" si="7"/>
        <v>0</v>
      </c>
    </row>
    <row r="238" spans="1:9" s="14" customFormat="1" ht="12.75">
      <c r="A238" s="41">
        <f t="shared" si="6"/>
        <v>227</v>
      </c>
      <c r="B238" s="104" t="s">
        <v>918</v>
      </c>
      <c r="C238" s="101" t="s">
        <v>725</v>
      </c>
      <c r="D238" s="101" t="s">
        <v>690</v>
      </c>
      <c r="E238" s="101" t="s">
        <v>724</v>
      </c>
      <c r="F238" s="105">
        <v>598.7</v>
      </c>
      <c r="H238" s="105">
        <v>598.7</v>
      </c>
      <c r="I238" s="17">
        <f t="shared" si="7"/>
        <v>0</v>
      </c>
    </row>
    <row r="239" spans="1:9" ht="63.75">
      <c r="A239" s="41">
        <f t="shared" si="6"/>
        <v>228</v>
      </c>
      <c r="B239" s="104" t="s">
        <v>860</v>
      </c>
      <c r="C239" s="101" t="s">
        <v>725</v>
      </c>
      <c r="D239" s="101" t="s">
        <v>579</v>
      </c>
      <c r="E239" s="101" t="s">
        <v>482</v>
      </c>
      <c r="F239" s="105">
        <v>36081</v>
      </c>
      <c r="H239" s="105">
        <v>36081</v>
      </c>
      <c r="I239" s="17">
        <f t="shared" si="7"/>
        <v>0</v>
      </c>
    </row>
    <row r="240" spans="1:9" ht="51">
      <c r="A240" s="41">
        <f t="shared" si="6"/>
        <v>229</v>
      </c>
      <c r="B240" s="104" t="s">
        <v>922</v>
      </c>
      <c r="C240" s="101" t="s">
        <v>725</v>
      </c>
      <c r="D240" s="101" t="s">
        <v>141</v>
      </c>
      <c r="E240" s="101" t="s">
        <v>482</v>
      </c>
      <c r="F240" s="105">
        <v>36081</v>
      </c>
      <c r="H240" s="105">
        <v>36081</v>
      </c>
      <c r="I240" s="17">
        <f t="shared" si="7"/>
        <v>0</v>
      </c>
    </row>
    <row r="241" spans="1:9" ht="12.75">
      <c r="A241" s="41">
        <f t="shared" si="6"/>
        <v>230</v>
      </c>
      <c r="B241" s="104" t="s">
        <v>923</v>
      </c>
      <c r="C241" s="101" t="s">
        <v>725</v>
      </c>
      <c r="D241" s="101" t="s">
        <v>141</v>
      </c>
      <c r="E241" s="101" t="s">
        <v>638</v>
      </c>
      <c r="F241" s="105">
        <v>36081</v>
      </c>
      <c r="H241" s="105">
        <v>36081</v>
      </c>
      <c r="I241" s="17">
        <f t="shared" si="7"/>
        <v>0</v>
      </c>
    </row>
    <row r="242" spans="1:9" ht="12.75">
      <c r="A242" s="41">
        <f t="shared" si="6"/>
        <v>231</v>
      </c>
      <c r="B242" s="104" t="s">
        <v>104</v>
      </c>
      <c r="C242" s="101" t="s">
        <v>725</v>
      </c>
      <c r="D242" s="101" t="s">
        <v>315</v>
      </c>
      <c r="E242" s="101" t="s">
        <v>482</v>
      </c>
      <c r="F242" s="105">
        <v>239.4</v>
      </c>
      <c r="H242" s="105">
        <v>313.1</v>
      </c>
      <c r="I242" s="17">
        <f t="shared" si="7"/>
        <v>-73.70000000000002</v>
      </c>
    </row>
    <row r="243" spans="1:9" ht="25.5">
      <c r="A243" s="41">
        <f t="shared" si="6"/>
        <v>232</v>
      </c>
      <c r="B243" s="104" t="s">
        <v>427</v>
      </c>
      <c r="C243" s="101" t="s">
        <v>725</v>
      </c>
      <c r="D243" s="101" t="s">
        <v>143</v>
      </c>
      <c r="E243" s="101" t="s">
        <v>482</v>
      </c>
      <c r="F243" s="105">
        <v>239.4</v>
      </c>
      <c r="H243" s="105">
        <v>313.1</v>
      </c>
      <c r="I243" s="17">
        <f t="shared" si="7"/>
        <v>-73.70000000000002</v>
      </c>
    </row>
    <row r="244" spans="1:9" ht="38.25">
      <c r="A244" s="41">
        <f t="shared" si="6"/>
        <v>233</v>
      </c>
      <c r="B244" s="104" t="s">
        <v>858</v>
      </c>
      <c r="C244" s="101" t="s">
        <v>725</v>
      </c>
      <c r="D244" s="101" t="s">
        <v>847</v>
      </c>
      <c r="E244" s="101" t="s">
        <v>482</v>
      </c>
      <c r="F244" s="105">
        <v>239.4</v>
      </c>
      <c r="H244" s="105">
        <v>313.1</v>
      </c>
      <c r="I244" s="17">
        <f t="shared" si="7"/>
        <v>-73.70000000000002</v>
      </c>
    </row>
    <row r="245" spans="1:9" ht="12.75">
      <c r="A245" s="41">
        <f t="shared" si="6"/>
        <v>234</v>
      </c>
      <c r="B245" s="104" t="s">
        <v>918</v>
      </c>
      <c r="C245" s="101" t="s">
        <v>725</v>
      </c>
      <c r="D245" s="101" t="s">
        <v>847</v>
      </c>
      <c r="E245" s="101" t="s">
        <v>724</v>
      </c>
      <c r="F245" s="105">
        <v>239.4</v>
      </c>
      <c r="H245" s="105">
        <v>313.1</v>
      </c>
      <c r="I245" s="17">
        <f t="shared" si="7"/>
        <v>-73.70000000000002</v>
      </c>
    </row>
    <row r="246" spans="1:9" ht="12.75">
      <c r="A246" s="41">
        <f t="shared" si="6"/>
        <v>235</v>
      </c>
      <c r="B246" s="104" t="s">
        <v>457</v>
      </c>
      <c r="C246" s="101" t="s">
        <v>725</v>
      </c>
      <c r="D246" s="101" t="s">
        <v>478</v>
      </c>
      <c r="E246" s="101" t="s">
        <v>482</v>
      </c>
      <c r="F246" s="105">
        <v>1683</v>
      </c>
      <c r="H246" s="105">
        <v>1683</v>
      </c>
      <c r="I246" s="17">
        <f t="shared" si="7"/>
        <v>0</v>
      </c>
    </row>
    <row r="247" spans="1:9" ht="25.5">
      <c r="A247" s="41">
        <f t="shared" si="6"/>
        <v>236</v>
      </c>
      <c r="B247" s="104" t="s">
        <v>859</v>
      </c>
      <c r="C247" s="101" t="s">
        <v>725</v>
      </c>
      <c r="D247" s="101" t="s">
        <v>507</v>
      </c>
      <c r="E247" s="101" t="s">
        <v>482</v>
      </c>
      <c r="F247" s="105">
        <v>900</v>
      </c>
      <c r="H247" s="105">
        <v>900</v>
      </c>
      <c r="I247" s="17">
        <f t="shared" si="7"/>
        <v>0</v>
      </c>
    </row>
    <row r="248" spans="1:9" s="14" customFormat="1" ht="12.75">
      <c r="A248" s="41">
        <f t="shared" si="6"/>
        <v>237</v>
      </c>
      <c r="B248" s="104" t="s">
        <v>301</v>
      </c>
      <c r="C248" s="101" t="s">
        <v>725</v>
      </c>
      <c r="D248" s="101" t="s">
        <v>507</v>
      </c>
      <c r="E248" s="101" t="s">
        <v>253</v>
      </c>
      <c r="F248" s="105">
        <v>900</v>
      </c>
      <c r="H248" s="105">
        <v>900</v>
      </c>
      <c r="I248" s="17">
        <f t="shared" si="7"/>
        <v>0</v>
      </c>
    </row>
    <row r="249" spans="1:9" ht="38.25">
      <c r="A249" s="41">
        <f t="shared" si="6"/>
        <v>238</v>
      </c>
      <c r="B249" s="104" t="s">
        <v>841</v>
      </c>
      <c r="C249" s="101" t="s">
        <v>725</v>
      </c>
      <c r="D249" s="101" t="s">
        <v>517</v>
      </c>
      <c r="E249" s="101" t="s">
        <v>482</v>
      </c>
      <c r="F249" s="105">
        <v>493</v>
      </c>
      <c r="H249" s="105">
        <v>493</v>
      </c>
      <c r="I249" s="17">
        <f t="shared" si="7"/>
        <v>0</v>
      </c>
    </row>
    <row r="250" spans="1:9" ht="12.75">
      <c r="A250" s="41">
        <f t="shared" si="6"/>
        <v>239</v>
      </c>
      <c r="B250" s="104" t="s">
        <v>301</v>
      </c>
      <c r="C250" s="101" t="s">
        <v>725</v>
      </c>
      <c r="D250" s="101" t="s">
        <v>517</v>
      </c>
      <c r="E250" s="101" t="s">
        <v>253</v>
      </c>
      <c r="F250" s="105">
        <v>493</v>
      </c>
      <c r="H250" s="105">
        <v>493</v>
      </c>
      <c r="I250" s="17">
        <f t="shared" si="7"/>
        <v>0</v>
      </c>
    </row>
    <row r="251" spans="1:9" ht="40.5" customHeight="1">
      <c r="A251" s="41">
        <f t="shared" si="6"/>
        <v>240</v>
      </c>
      <c r="B251" s="104" t="s">
        <v>474</v>
      </c>
      <c r="C251" s="101" t="s">
        <v>725</v>
      </c>
      <c r="D251" s="101" t="s">
        <v>531</v>
      </c>
      <c r="E251" s="101" t="s">
        <v>482</v>
      </c>
      <c r="F251" s="105">
        <v>290</v>
      </c>
      <c r="H251" s="105">
        <v>290</v>
      </c>
      <c r="I251" s="17">
        <f t="shared" si="7"/>
        <v>0</v>
      </c>
    </row>
    <row r="252" spans="1:9" ht="12.75">
      <c r="A252" s="41">
        <f t="shared" si="6"/>
        <v>241</v>
      </c>
      <c r="B252" s="104" t="s">
        <v>301</v>
      </c>
      <c r="C252" s="101" t="s">
        <v>725</v>
      </c>
      <c r="D252" s="101" t="s">
        <v>531</v>
      </c>
      <c r="E252" s="101" t="s">
        <v>253</v>
      </c>
      <c r="F252" s="105">
        <v>290</v>
      </c>
      <c r="H252" s="105">
        <v>290</v>
      </c>
      <c r="I252" s="17">
        <f t="shared" si="7"/>
        <v>0</v>
      </c>
    </row>
    <row r="253" spans="1:9" ht="12.75">
      <c r="A253" s="113">
        <f t="shared" si="6"/>
        <v>242</v>
      </c>
      <c r="B253" s="107" t="s">
        <v>842</v>
      </c>
      <c r="C253" s="108" t="s">
        <v>726</v>
      </c>
      <c r="D253" s="108" t="s">
        <v>281</v>
      </c>
      <c r="E253" s="108" t="s">
        <v>482</v>
      </c>
      <c r="F253" s="109">
        <v>2054</v>
      </c>
      <c r="G253" s="141"/>
      <c r="H253" s="114">
        <v>2054</v>
      </c>
      <c r="I253" s="17">
        <f t="shared" si="7"/>
        <v>0</v>
      </c>
    </row>
    <row r="254" spans="1:9" ht="12.75">
      <c r="A254" s="41">
        <f t="shared" si="6"/>
        <v>243</v>
      </c>
      <c r="B254" s="104" t="s">
        <v>843</v>
      </c>
      <c r="C254" s="101" t="s">
        <v>727</v>
      </c>
      <c r="D254" s="101" t="s">
        <v>281</v>
      </c>
      <c r="E254" s="101" t="s">
        <v>482</v>
      </c>
      <c r="F254" s="105">
        <v>400</v>
      </c>
      <c r="H254" s="102">
        <v>400</v>
      </c>
      <c r="I254" s="17">
        <f t="shared" si="7"/>
        <v>0</v>
      </c>
    </row>
    <row r="255" spans="1:9" ht="12.75">
      <c r="A255" s="41">
        <f t="shared" si="6"/>
        <v>244</v>
      </c>
      <c r="B255" s="104" t="s">
        <v>844</v>
      </c>
      <c r="C255" s="101" t="s">
        <v>727</v>
      </c>
      <c r="D255" s="101" t="s">
        <v>759</v>
      </c>
      <c r="E255" s="101" t="s">
        <v>482</v>
      </c>
      <c r="F255" s="105">
        <v>400</v>
      </c>
      <c r="H255" s="105">
        <v>400</v>
      </c>
      <c r="I255" s="17">
        <f t="shared" si="7"/>
        <v>0</v>
      </c>
    </row>
    <row r="256" spans="1:9" ht="25.5">
      <c r="A256" s="41">
        <f t="shared" si="6"/>
        <v>245</v>
      </c>
      <c r="B256" s="104" t="s">
        <v>760</v>
      </c>
      <c r="C256" s="101" t="s">
        <v>727</v>
      </c>
      <c r="D256" s="101" t="s">
        <v>720</v>
      </c>
      <c r="E256" s="101" t="s">
        <v>482</v>
      </c>
      <c r="F256" s="105">
        <v>400</v>
      </c>
      <c r="H256" s="105">
        <v>400</v>
      </c>
      <c r="I256" s="17">
        <f t="shared" si="7"/>
        <v>0</v>
      </c>
    </row>
    <row r="257" spans="1:9" ht="12.75">
      <c r="A257" s="41">
        <f t="shared" si="6"/>
        <v>246</v>
      </c>
      <c r="B257" s="104" t="s">
        <v>945</v>
      </c>
      <c r="C257" s="101" t="s">
        <v>727</v>
      </c>
      <c r="D257" s="101" t="s">
        <v>720</v>
      </c>
      <c r="E257" s="101" t="s">
        <v>699</v>
      </c>
      <c r="F257" s="105">
        <v>400</v>
      </c>
      <c r="H257" s="105">
        <v>400</v>
      </c>
      <c r="I257" s="17">
        <f t="shared" si="7"/>
        <v>0</v>
      </c>
    </row>
    <row r="258" spans="1:9" ht="12.75">
      <c r="A258" s="41">
        <f t="shared" si="6"/>
        <v>247</v>
      </c>
      <c r="B258" s="104" t="s">
        <v>845</v>
      </c>
      <c r="C258" s="101" t="s">
        <v>261</v>
      </c>
      <c r="D258" s="101" t="s">
        <v>281</v>
      </c>
      <c r="E258" s="101" t="s">
        <v>482</v>
      </c>
      <c r="F258" s="105">
        <v>1654</v>
      </c>
      <c r="H258" s="102">
        <v>1654</v>
      </c>
      <c r="I258" s="17">
        <f t="shared" si="7"/>
        <v>0</v>
      </c>
    </row>
    <row r="259" spans="1:9" ht="12.75">
      <c r="A259" s="41">
        <f t="shared" si="6"/>
        <v>248</v>
      </c>
      <c r="B259" s="104" t="s">
        <v>910</v>
      </c>
      <c r="C259" s="101" t="s">
        <v>261</v>
      </c>
      <c r="D259" s="101" t="s">
        <v>908</v>
      </c>
      <c r="E259" s="101" t="s">
        <v>482</v>
      </c>
      <c r="F259" s="105">
        <v>1654</v>
      </c>
      <c r="H259" s="105"/>
      <c r="I259" s="17"/>
    </row>
    <row r="260" spans="1:9" ht="12.75">
      <c r="A260" s="41">
        <f t="shared" si="6"/>
        <v>249</v>
      </c>
      <c r="B260" s="104" t="s">
        <v>911</v>
      </c>
      <c r="C260" s="101" t="s">
        <v>261</v>
      </c>
      <c r="D260" s="101" t="s">
        <v>907</v>
      </c>
      <c r="E260" s="101" t="s">
        <v>482</v>
      </c>
      <c r="F260" s="105">
        <v>1654</v>
      </c>
      <c r="H260" s="105"/>
      <c r="I260" s="17"/>
    </row>
    <row r="261" spans="1:9" ht="42" customHeight="1">
      <c r="A261" s="41">
        <f t="shared" si="6"/>
        <v>250</v>
      </c>
      <c r="B261" s="104" t="s">
        <v>909</v>
      </c>
      <c r="C261" s="101" t="s">
        <v>261</v>
      </c>
      <c r="D261" s="101" t="s">
        <v>906</v>
      </c>
      <c r="E261" s="101" t="s">
        <v>482</v>
      </c>
      <c r="F261" s="105">
        <v>1654</v>
      </c>
      <c r="H261" s="105">
        <v>1654</v>
      </c>
      <c r="I261" s="17">
        <f t="shared" si="7"/>
        <v>0</v>
      </c>
    </row>
    <row r="262" spans="1:9" ht="12.75">
      <c r="A262" s="41">
        <f t="shared" si="6"/>
        <v>251</v>
      </c>
      <c r="B262" s="104" t="s">
        <v>945</v>
      </c>
      <c r="C262" s="101" t="s">
        <v>261</v>
      </c>
      <c r="D262" s="101" t="s">
        <v>906</v>
      </c>
      <c r="E262" s="101" t="s">
        <v>699</v>
      </c>
      <c r="F262" s="105">
        <v>1654</v>
      </c>
      <c r="H262" s="105">
        <v>1654</v>
      </c>
      <c r="I262" s="17">
        <f t="shared" si="7"/>
        <v>0</v>
      </c>
    </row>
    <row r="263" spans="1:9" ht="38.25">
      <c r="A263" s="113">
        <f t="shared" si="6"/>
        <v>252</v>
      </c>
      <c r="B263" s="107" t="s">
        <v>846</v>
      </c>
      <c r="C263" s="108" t="s">
        <v>926</v>
      </c>
      <c r="D263" s="108" t="s">
        <v>281</v>
      </c>
      <c r="E263" s="108" t="s">
        <v>482</v>
      </c>
      <c r="F263" s="109">
        <f>SUM(F264+F271)</f>
        <v>92960</v>
      </c>
      <c r="G263" s="141"/>
      <c r="H263" s="114">
        <v>92960</v>
      </c>
      <c r="I263" s="17">
        <f t="shared" si="7"/>
        <v>0</v>
      </c>
    </row>
    <row r="264" spans="1:9" ht="25.5">
      <c r="A264" s="41">
        <f t="shared" si="6"/>
        <v>253</v>
      </c>
      <c r="B264" s="104" t="s">
        <v>88</v>
      </c>
      <c r="C264" s="101" t="s">
        <v>928</v>
      </c>
      <c r="D264" s="101" t="s">
        <v>281</v>
      </c>
      <c r="E264" s="101" t="s">
        <v>482</v>
      </c>
      <c r="F264" s="105">
        <f>SUM(F267+F270)</f>
        <v>18048</v>
      </c>
      <c r="H264" s="102">
        <v>40136</v>
      </c>
      <c r="I264" s="17">
        <f t="shared" si="7"/>
        <v>-22088</v>
      </c>
    </row>
    <row r="265" spans="1:9" ht="12.75">
      <c r="A265" s="41">
        <f t="shared" si="6"/>
        <v>254</v>
      </c>
      <c r="B265" s="104" t="s">
        <v>89</v>
      </c>
      <c r="C265" s="101" t="s">
        <v>928</v>
      </c>
      <c r="D265" s="101" t="s">
        <v>763</v>
      </c>
      <c r="E265" s="101" t="s">
        <v>482</v>
      </c>
      <c r="F265" s="105">
        <v>3619</v>
      </c>
      <c r="H265" s="105">
        <v>40136</v>
      </c>
      <c r="I265" s="17">
        <f t="shared" si="7"/>
        <v>-36517</v>
      </c>
    </row>
    <row r="266" spans="1:9" ht="12.75">
      <c r="A266" s="41">
        <f t="shared" si="6"/>
        <v>255</v>
      </c>
      <c r="B266" s="104" t="s">
        <v>929</v>
      </c>
      <c r="C266" s="101" t="s">
        <v>928</v>
      </c>
      <c r="D266" s="101" t="s">
        <v>728</v>
      </c>
      <c r="E266" s="101" t="s">
        <v>482</v>
      </c>
      <c r="F266" s="105">
        <v>3619</v>
      </c>
      <c r="H266" s="105">
        <v>40136</v>
      </c>
      <c r="I266" s="17">
        <f t="shared" si="7"/>
        <v>-36517</v>
      </c>
    </row>
    <row r="267" spans="1:9" ht="12.75">
      <c r="A267" s="41">
        <f t="shared" si="6"/>
        <v>256</v>
      </c>
      <c r="B267" s="104" t="s">
        <v>931</v>
      </c>
      <c r="C267" s="101" t="s">
        <v>928</v>
      </c>
      <c r="D267" s="101" t="s">
        <v>728</v>
      </c>
      <c r="E267" s="101" t="s">
        <v>932</v>
      </c>
      <c r="F267" s="105">
        <v>3619</v>
      </c>
      <c r="H267" s="105">
        <v>40136</v>
      </c>
      <c r="I267" s="17">
        <f t="shared" si="7"/>
        <v>-36517</v>
      </c>
    </row>
    <row r="268" spans="1:9" ht="63.75">
      <c r="A268" s="41"/>
      <c r="B268" s="104" t="s">
        <v>860</v>
      </c>
      <c r="C268" s="101" t="s">
        <v>928</v>
      </c>
      <c r="D268" s="101" t="s">
        <v>579</v>
      </c>
      <c r="E268" s="101" t="s">
        <v>482</v>
      </c>
      <c r="F268" s="105">
        <v>14429</v>
      </c>
      <c r="H268" s="105">
        <v>0</v>
      </c>
      <c r="I268" s="17">
        <f t="shared" si="7"/>
        <v>14429</v>
      </c>
    </row>
    <row r="269" spans="1:9" ht="38.25">
      <c r="A269" s="41"/>
      <c r="B269" s="104" t="s">
        <v>938</v>
      </c>
      <c r="C269" s="101" t="s">
        <v>928</v>
      </c>
      <c r="D269" s="101" t="s">
        <v>939</v>
      </c>
      <c r="E269" s="101" t="s">
        <v>482</v>
      </c>
      <c r="F269" s="105">
        <v>14429</v>
      </c>
      <c r="H269" s="105">
        <v>0</v>
      </c>
      <c r="I269" s="17">
        <f t="shared" si="7"/>
        <v>14429</v>
      </c>
    </row>
    <row r="270" spans="1:9" ht="12.75">
      <c r="A270" s="41"/>
      <c r="B270" s="104" t="s">
        <v>940</v>
      </c>
      <c r="C270" s="101" t="s">
        <v>928</v>
      </c>
      <c r="D270" s="101" t="s">
        <v>939</v>
      </c>
      <c r="E270" s="101" t="s">
        <v>941</v>
      </c>
      <c r="F270" s="105">
        <v>14429</v>
      </c>
      <c r="H270" s="105">
        <v>0</v>
      </c>
      <c r="I270" s="17">
        <f t="shared" si="7"/>
        <v>14429</v>
      </c>
    </row>
    <row r="271" spans="1:9" ht="12.75">
      <c r="A271" s="41">
        <f>A267+1</f>
        <v>257</v>
      </c>
      <c r="B271" s="104" t="s">
        <v>90</v>
      </c>
      <c r="C271" s="101" t="s">
        <v>934</v>
      </c>
      <c r="D271" s="101" t="s">
        <v>281</v>
      </c>
      <c r="E271" s="101" t="s">
        <v>482</v>
      </c>
      <c r="F271" s="105">
        <f>SUM(F274+F278+F280+F284)</f>
        <v>74912</v>
      </c>
      <c r="H271" s="102">
        <v>52824</v>
      </c>
      <c r="I271" s="17">
        <f t="shared" si="7"/>
        <v>22088</v>
      </c>
    </row>
    <row r="272" spans="1:9" ht="12.75">
      <c r="A272" s="41">
        <f t="shared" si="6"/>
        <v>258</v>
      </c>
      <c r="B272" s="104" t="s">
        <v>455</v>
      </c>
      <c r="C272" s="101" t="s">
        <v>934</v>
      </c>
      <c r="D272" s="101" t="s">
        <v>765</v>
      </c>
      <c r="E272" s="101" t="s">
        <v>482</v>
      </c>
      <c r="F272" s="105">
        <v>935</v>
      </c>
      <c r="H272" s="105">
        <v>935</v>
      </c>
      <c r="I272" s="17">
        <f t="shared" si="7"/>
        <v>0</v>
      </c>
    </row>
    <row r="273" spans="1:9" ht="25.5">
      <c r="A273" s="41">
        <f aca="true" t="shared" si="8" ref="A273:A284">A272+1</f>
        <v>259</v>
      </c>
      <c r="B273" s="104" t="s">
        <v>91</v>
      </c>
      <c r="C273" s="101" t="s">
        <v>934</v>
      </c>
      <c r="D273" s="101" t="s">
        <v>729</v>
      </c>
      <c r="E273" s="101" t="s">
        <v>482</v>
      </c>
      <c r="F273" s="105">
        <v>935</v>
      </c>
      <c r="H273" s="105">
        <v>935</v>
      </c>
      <c r="I273" s="17">
        <f t="shared" si="7"/>
        <v>0</v>
      </c>
    </row>
    <row r="274" spans="1:9" ht="12.75">
      <c r="A274" s="41">
        <f t="shared" si="8"/>
        <v>260</v>
      </c>
      <c r="B274" s="104" t="s">
        <v>936</v>
      </c>
      <c r="C274" s="101" t="s">
        <v>934</v>
      </c>
      <c r="D274" s="101" t="s">
        <v>729</v>
      </c>
      <c r="E274" s="101" t="s">
        <v>937</v>
      </c>
      <c r="F274" s="105">
        <v>935</v>
      </c>
      <c r="H274" s="105">
        <v>935</v>
      </c>
      <c r="I274" s="17">
        <f t="shared" si="7"/>
        <v>0</v>
      </c>
    </row>
    <row r="275" spans="1:9" ht="11.25" customHeight="1">
      <c r="A275" s="41">
        <f t="shared" si="8"/>
        <v>261</v>
      </c>
      <c r="B275" s="104" t="s">
        <v>452</v>
      </c>
      <c r="C275" s="101" t="s">
        <v>934</v>
      </c>
      <c r="D275" s="101" t="s">
        <v>747</v>
      </c>
      <c r="E275" s="101" t="s">
        <v>482</v>
      </c>
      <c r="F275" s="105">
        <f>SUM(F278+F280)</f>
        <v>67885</v>
      </c>
      <c r="H275" s="105">
        <v>45797</v>
      </c>
      <c r="I275" s="17">
        <f t="shared" si="7"/>
        <v>22088</v>
      </c>
    </row>
    <row r="276" spans="1:9" ht="63.75" hidden="1">
      <c r="A276" s="41">
        <f t="shared" si="8"/>
        <v>262</v>
      </c>
      <c r="B276" s="104" t="s">
        <v>860</v>
      </c>
      <c r="C276" s="101" t="s">
        <v>934</v>
      </c>
      <c r="D276" s="101" t="s">
        <v>579</v>
      </c>
      <c r="E276" s="101" t="s">
        <v>482</v>
      </c>
      <c r="F276" s="105">
        <v>0</v>
      </c>
      <c r="H276" s="105">
        <v>13210</v>
      </c>
      <c r="I276" s="17">
        <f t="shared" si="7"/>
        <v>-13210</v>
      </c>
    </row>
    <row r="277" spans="1:9" ht="38.25" hidden="1">
      <c r="A277" s="41">
        <f t="shared" si="8"/>
        <v>263</v>
      </c>
      <c r="B277" s="104" t="s">
        <v>938</v>
      </c>
      <c r="C277" s="101" t="s">
        <v>934</v>
      </c>
      <c r="D277" s="101" t="s">
        <v>939</v>
      </c>
      <c r="E277" s="101" t="s">
        <v>482</v>
      </c>
      <c r="F277" s="105">
        <v>0</v>
      </c>
      <c r="H277" s="105">
        <v>13210</v>
      </c>
      <c r="I277" s="17">
        <f aca="true" t="shared" si="9" ref="I277:I285">SUM(F277-H277)</f>
        <v>-13210</v>
      </c>
    </row>
    <row r="278" spans="1:9" ht="12.75" hidden="1">
      <c r="A278" s="41">
        <f>A275+1</f>
        <v>262</v>
      </c>
      <c r="B278" s="104" t="s">
        <v>940</v>
      </c>
      <c r="C278" s="101" t="s">
        <v>934</v>
      </c>
      <c r="D278" s="101" t="s">
        <v>939</v>
      </c>
      <c r="E278" s="101" t="s">
        <v>941</v>
      </c>
      <c r="F278" s="105">
        <v>0</v>
      </c>
      <c r="H278" s="105">
        <v>13210</v>
      </c>
      <c r="I278" s="17">
        <f t="shared" si="9"/>
        <v>-13210</v>
      </c>
    </row>
    <row r="279" spans="1:9" ht="12.75">
      <c r="A279" s="41">
        <f>A275+1</f>
        <v>262</v>
      </c>
      <c r="B279" s="104" t="s">
        <v>92</v>
      </c>
      <c r="C279" s="101" t="s">
        <v>934</v>
      </c>
      <c r="D279" s="101" t="s">
        <v>254</v>
      </c>
      <c r="E279" s="101" t="s">
        <v>482</v>
      </c>
      <c r="F279" s="105">
        <v>67885</v>
      </c>
      <c r="H279" s="105">
        <v>32587</v>
      </c>
      <c r="I279" s="17">
        <f t="shared" si="9"/>
        <v>35298</v>
      </c>
    </row>
    <row r="280" spans="1:9" ht="12.75">
      <c r="A280" s="41">
        <f t="shared" si="8"/>
        <v>263</v>
      </c>
      <c r="B280" s="104" t="s">
        <v>940</v>
      </c>
      <c r="C280" s="101" t="s">
        <v>934</v>
      </c>
      <c r="D280" s="101" t="s">
        <v>254</v>
      </c>
      <c r="E280" s="101" t="s">
        <v>941</v>
      </c>
      <c r="F280" s="105">
        <v>67885</v>
      </c>
      <c r="H280" s="105">
        <v>32587</v>
      </c>
      <c r="I280" s="17">
        <f t="shared" si="9"/>
        <v>35298</v>
      </c>
    </row>
    <row r="281" spans="1:9" ht="12.75">
      <c r="A281" s="41">
        <f t="shared" si="8"/>
        <v>264</v>
      </c>
      <c r="B281" s="104" t="s">
        <v>104</v>
      </c>
      <c r="C281" s="101" t="s">
        <v>934</v>
      </c>
      <c r="D281" s="101" t="s">
        <v>315</v>
      </c>
      <c r="E281" s="101" t="s">
        <v>482</v>
      </c>
      <c r="F281" s="105">
        <v>6092</v>
      </c>
      <c r="H281" s="105">
        <v>6092</v>
      </c>
      <c r="I281" s="17">
        <f t="shared" si="9"/>
        <v>0</v>
      </c>
    </row>
    <row r="282" spans="1:9" ht="25.5">
      <c r="A282" s="41">
        <f t="shared" si="8"/>
        <v>265</v>
      </c>
      <c r="B282" s="104" t="s">
        <v>427</v>
      </c>
      <c r="C282" s="101" t="s">
        <v>934</v>
      </c>
      <c r="D282" s="101" t="s">
        <v>143</v>
      </c>
      <c r="E282" s="101" t="s">
        <v>482</v>
      </c>
      <c r="F282" s="105">
        <v>6092</v>
      </c>
      <c r="H282" s="105">
        <v>6092</v>
      </c>
      <c r="I282" s="17">
        <f t="shared" si="9"/>
        <v>0</v>
      </c>
    </row>
    <row r="283" spans="1:9" ht="51">
      <c r="A283" s="41">
        <f t="shared" si="8"/>
        <v>266</v>
      </c>
      <c r="B283" s="104" t="s">
        <v>428</v>
      </c>
      <c r="C283" s="101" t="s">
        <v>934</v>
      </c>
      <c r="D283" s="101" t="s">
        <v>318</v>
      </c>
      <c r="E283" s="101" t="s">
        <v>482</v>
      </c>
      <c r="F283" s="105">
        <v>6092</v>
      </c>
      <c r="H283" s="105">
        <v>6092</v>
      </c>
      <c r="I283" s="17">
        <f t="shared" si="9"/>
        <v>0</v>
      </c>
    </row>
    <row r="284" spans="1:9" ht="12.75">
      <c r="A284" s="41">
        <f t="shared" si="8"/>
        <v>267</v>
      </c>
      <c r="B284" s="104" t="s">
        <v>940</v>
      </c>
      <c r="C284" s="101" t="s">
        <v>934</v>
      </c>
      <c r="D284" s="101" t="s">
        <v>318</v>
      </c>
      <c r="E284" s="101" t="s">
        <v>941</v>
      </c>
      <c r="F284" s="105">
        <v>6092</v>
      </c>
      <c r="H284" s="105">
        <v>6092</v>
      </c>
      <c r="I284" s="17">
        <f t="shared" si="9"/>
        <v>0</v>
      </c>
    </row>
    <row r="285" spans="2:9" ht="12.75">
      <c r="B285" s="174" t="s">
        <v>730</v>
      </c>
      <c r="C285" s="174"/>
      <c r="D285" s="174"/>
      <c r="E285" s="174"/>
      <c r="F285" s="152">
        <v>548332.3</v>
      </c>
      <c r="H285" s="115">
        <v>546199</v>
      </c>
      <c r="I285" s="17">
        <f t="shared" si="9"/>
        <v>2133.3000000000466</v>
      </c>
    </row>
    <row r="287" ht="12">
      <c r="F287" s="139"/>
    </row>
    <row r="288" ht="12">
      <c r="F288" s="139"/>
    </row>
  </sheetData>
  <sheetProtection/>
  <autoFilter ref="A11:G285"/>
  <mergeCells count="2">
    <mergeCell ref="B285:E285"/>
    <mergeCell ref="A8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R297"/>
  <sheetViews>
    <sheetView zoomScalePageLayoutView="0" workbookViewId="0" topLeftCell="A179">
      <selection activeCell="A157" sqref="A157"/>
    </sheetView>
  </sheetViews>
  <sheetFormatPr defaultColWidth="9.00390625" defaultRowHeight="12.75"/>
  <cols>
    <col min="1" max="1" width="4.75390625" style="31" customWidth="1"/>
    <col min="2" max="2" width="55.75390625" style="10" customWidth="1"/>
    <col min="3" max="3" width="4.75390625" style="10" customWidth="1"/>
    <col min="4" max="5" width="6.75390625" style="10" customWidth="1"/>
    <col min="6" max="6" width="5.75390625" style="10" customWidth="1"/>
    <col min="7" max="7" width="8.625" style="10" customWidth="1"/>
    <col min="8" max="8" width="8.25390625" style="10" hidden="1" customWidth="1"/>
    <col min="9" max="9" width="9.875" style="13" hidden="1" customWidth="1"/>
    <col min="10" max="10" width="45.25390625" style="13" customWidth="1"/>
    <col min="11" max="16384" width="9.125" style="13" customWidth="1"/>
  </cols>
  <sheetData>
    <row r="1" spans="3:8" ht="12">
      <c r="C1" s="30"/>
      <c r="D1" s="30"/>
      <c r="G1" s="9" t="s">
        <v>772</v>
      </c>
      <c r="H1" s="9"/>
    </row>
    <row r="2" spans="3:8" ht="12">
      <c r="C2" s="30"/>
      <c r="D2" s="30"/>
      <c r="G2" s="9" t="s">
        <v>479</v>
      </c>
      <c r="H2" s="9"/>
    </row>
    <row r="3" spans="3:8" ht="12">
      <c r="C3" s="30"/>
      <c r="D3" s="30"/>
      <c r="G3" s="9" t="s">
        <v>480</v>
      </c>
      <c r="H3" s="9"/>
    </row>
    <row r="4" spans="3:8" ht="12">
      <c r="C4" s="30"/>
      <c r="D4" s="30"/>
      <c r="G4" s="9" t="s">
        <v>481</v>
      </c>
      <c r="H4" s="9"/>
    </row>
    <row r="5" spans="3:8" ht="12">
      <c r="C5" s="30"/>
      <c r="D5" s="30"/>
      <c r="G5" s="9" t="s">
        <v>480</v>
      </c>
      <c r="H5" s="9"/>
    </row>
    <row r="6" spans="3:8" ht="12">
      <c r="C6" s="30"/>
      <c r="D6" s="30"/>
      <c r="G6" s="9" t="s">
        <v>888</v>
      </c>
      <c r="H6" s="9"/>
    </row>
    <row r="7" spans="3:4" ht="12">
      <c r="C7" s="30"/>
      <c r="D7" s="30"/>
    </row>
    <row r="8" spans="1:8" ht="12">
      <c r="A8" s="175" t="s">
        <v>781</v>
      </c>
      <c r="B8" s="177"/>
      <c r="C8" s="177"/>
      <c r="D8" s="177"/>
      <c r="E8" s="177"/>
      <c r="F8" s="177"/>
      <c r="G8" s="177"/>
      <c r="H8" s="13"/>
    </row>
    <row r="9" spans="2:8" ht="12">
      <c r="B9" s="40"/>
      <c r="C9" s="40"/>
      <c r="D9" s="40"/>
      <c r="E9" s="40"/>
      <c r="F9" s="40"/>
      <c r="G9" s="40"/>
      <c r="H9" s="40"/>
    </row>
    <row r="10" spans="1:8" ht="78.75">
      <c r="A10" s="4" t="s">
        <v>870</v>
      </c>
      <c r="B10" s="11" t="s">
        <v>809</v>
      </c>
      <c r="C10" s="11" t="s">
        <v>810</v>
      </c>
      <c r="D10" s="11" t="s">
        <v>811</v>
      </c>
      <c r="E10" s="11" t="s">
        <v>806</v>
      </c>
      <c r="F10" s="11" t="s">
        <v>812</v>
      </c>
      <c r="G10" s="11" t="s">
        <v>813</v>
      </c>
      <c r="H10" s="11" t="s">
        <v>494</v>
      </c>
    </row>
    <row r="11" spans="1:8" ht="12">
      <c r="A11" s="32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7</v>
      </c>
    </row>
    <row r="12" spans="1:9" ht="12.75">
      <c r="A12" s="113">
        <v>1</v>
      </c>
      <c r="B12" s="107" t="s">
        <v>280</v>
      </c>
      <c r="C12" s="108" t="s">
        <v>766</v>
      </c>
      <c r="D12" s="108" t="s">
        <v>483</v>
      </c>
      <c r="E12" s="108" t="s">
        <v>281</v>
      </c>
      <c r="F12" s="108" t="s">
        <v>482</v>
      </c>
      <c r="G12" s="109">
        <v>218734.6</v>
      </c>
      <c r="H12" s="109">
        <v>217589.3</v>
      </c>
      <c r="I12" s="128">
        <f>SUM(G12-H12)</f>
        <v>1145.3000000000175</v>
      </c>
    </row>
    <row r="13" spans="1:9" s="14" customFormat="1" ht="12.75">
      <c r="A13" s="41">
        <f>SUM(A12+1)</f>
        <v>2</v>
      </c>
      <c r="B13" s="104" t="s">
        <v>767</v>
      </c>
      <c r="C13" s="101" t="s">
        <v>766</v>
      </c>
      <c r="D13" s="101" t="s">
        <v>666</v>
      </c>
      <c r="E13" s="101" t="s">
        <v>281</v>
      </c>
      <c r="F13" s="101" t="s">
        <v>482</v>
      </c>
      <c r="G13" s="105">
        <v>29858.8</v>
      </c>
      <c r="H13" s="105">
        <v>28639.8</v>
      </c>
      <c r="I13" s="15">
        <f aca="true" t="shared" si="0" ref="I13:I78">SUM(G13-H13)</f>
        <v>1219</v>
      </c>
    </row>
    <row r="14" spans="1:9" ht="25.5">
      <c r="A14" s="41">
        <f aca="true" t="shared" si="1" ref="A14:A77">SUM(A13+1)</f>
        <v>3</v>
      </c>
      <c r="B14" s="104" t="s">
        <v>768</v>
      </c>
      <c r="C14" s="101" t="s">
        <v>766</v>
      </c>
      <c r="D14" s="101" t="s">
        <v>667</v>
      </c>
      <c r="E14" s="101" t="s">
        <v>281</v>
      </c>
      <c r="F14" s="101" t="s">
        <v>482</v>
      </c>
      <c r="G14" s="105">
        <v>1024</v>
      </c>
      <c r="H14" s="105">
        <v>1024</v>
      </c>
      <c r="I14" s="15">
        <f t="shared" si="0"/>
        <v>0</v>
      </c>
    </row>
    <row r="15" spans="1:9" ht="38.25">
      <c r="A15" s="41">
        <f t="shared" si="1"/>
        <v>4</v>
      </c>
      <c r="B15" s="104" t="s">
        <v>282</v>
      </c>
      <c r="C15" s="101" t="s">
        <v>766</v>
      </c>
      <c r="D15" s="101" t="s">
        <v>667</v>
      </c>
      <c r="E15" s="101" t="s">
        <v>731</v>
      </c>
      <c r="F15" s="101" t="s">
        <v>482</v>
      </c>
      <c r="G15" s="105">
        <v>1024</v>
      </c>
      <c r="H15" s="105">
        <v>1024</v>
      </c>
      <c r="I15" s="15">
        <f t="shared" si="0"/>
        <v>0</v>
      </c>
    </row>
    <row r="16" spans="1:9" ht="12.75">
      <c r="A16" s="41">
        <f t="shared" si="1"/>
        <v>5</v>
      </c>
      <c r="B16" s="104" t="s">
        <v>283</v>
      </c>
      <c r="C16" s="101" t="s">
        <v>766</v>
      </c>
      <c r="D16" s="101" t="s">
        <v>667</v>
      </c>
      <c r="E16" s="101" t="s">
        <v>668</v>
      </c>
      <c r="F16" s="101" t="s">
        <v>482</v>
      </c>
      <c r="G16" s="105">
        <v>1024</v>
      </c>
      <c r="H16" s="105">
        <v>1024</v>
      </c>
      <c r="I16" s="15">
        <f t="shared" si="0"/>
        <v>0</v>
      </c>
    </row>
    <row r="17" spans="1:9" ht="25.5">
      <c r="A17" s="41">
        <f t="shared" si="1"/>
        <v>6</v>
      </c>
      <c r="B17" s="104" t="s">
        <v>574</v>
      </c>
      <c r="C17" s="101" t="s">
        <v>766</v>
      </c>
      <c r="D17" s="101" t="s">
        <v>667</v>
      </c>
      <c r="E17" s="101" t="s">
        <v>668</v>
      </c>
      <c r="F17" s="101" t="s">
        <v>669</v>
      </c>
      <c r="G17" s="105">
        <v>1024</v>
      </c>
      <c r="H17" s="105">
        <v>1024</v>
      </c>
      <c r="I17" s="15">
        <f t="shared" si="0"/>
        <v>0</v>
      </c>
    </row>
    <row r="18" spans="1:9" ht="38.25">
      <c r="A18" s="41">
        <f t="shared" si="1"/>
        <v>7</v>
      </c>
      <c r="B18" s="104" t="s">
        <v>189</v>
      </c>
      <c r="C18" s="101" t="s">
        <v>766</v>
      </c>
      <c r="D18" s="101" t="s">
        <v>145</v>
      </c>
      <c r="E18" s="101" t="s">
        <v>281</v>
      </c>
      <c r="F18" s="101" t="s">
        <v>482</v>
      </c>
      <c r="G18" s="105">
        <v>17497.46</v>
      </c>
      <c r="H18" s="105">
        <v>22860.4</v>
      </c>
      <c r="I18" s="15">
        <f t="shared" si="0"/>
        <v>-5362.940000000002</v>
      </c>
    </row>
    <row r="19" spans="1:9" ht="38.25">
      <c r="A19" s="41">
        <f t="shared" si="1"/>
        <v>8</v>
      </c>
      <c r="B19" s="104" t="s">
        <v>282</v>
      </c>
      <c r="C19" s="101" t="s">
        <v>766</v>
      </c>
      <c r="D19" s="101" t="s">
        <v>145</v>
      </c>
      <c r="E19" s="101" t="s">
        <v>731</v>
      </c>
      <c r="F19" s="101" t="s">
        <v>482</v>
      </c>
      <c r="G19" s="105">
        <v>17497.46</v>
      </c>
      <c r="H19" s="105">
        <v>22860.4</v>
      </c>
      <c r="I19" s="15">
        <f t="shared" si="0"/>
        <v>-5362.940000000002</v>
      </c>
    </row>
    <row r="20" spans="1:9" ht="12.75">
      <c r="A20" s="41">
        <f t="shared" si="1"/>
        <v>9</v>
      </c>
      <c r="B20" s="104" t="s">
        <v>204</v>
      </c>
      <c r="C20" s="101" t="s">
        <v>766</v>
      </c>
      <c r="D20" s="101" t="s">
        <v>145</v>
      </c>
      <c r="E20" s="101" t="s">
        <v>671</v>
      </c>
      <c r="F20" s="101" t="s">
        <v>482</v>
      </c>
      <c r="G20" s="105">
        <v>17497.46</v>
      </c>
      <c r="H20" s="105">
        <v>22860.4</v>
      </c>
      <c r="I20" s="15">
        <f t="shared" si="0"/>
        <v>-5362.940000000002</v>
      </c>
    </row>
    <row r="21" spans="1:9" ht="25.5">
      <c r="A21" s="41">
        <f t="shared" si="1"/>
        <v>10</v>
      </c>
      <c r="B21" s="104" t="s">
        <v>574</v>
      </c>
      <c r="C21" s="101" t="s">
        <v>766</v>
      </c>
      <c r="D21" s="101" t="s">
        <v>145</v>
      </c>
      <c r="E21" s="101" t="s">
        <v>671</v>
      </c>
      <c r="F21" s="101" t="s">
        <v>669</v>
      </c>
      <c r="G21" s="105">
        <v>17497.46</v>
      </c>
      <c r="H21" s="105">
        <v>22860.4</v>
      </c>
      <c r="I21" s="15">
        <f t="shared" si="0"/>
        <v>-5362.940000000002</v>
      </c>
    </row>
    <row r="22" spans="1:9" ht="38.25">
      <c r="A22" s="41">
        <f t="shared" si="1"/>
        <v>11</v>
      </c>
      <c r="B22" s="104" t="s">
        <v>287</v>
      </c>
      <c r="C22" s="101" t="s">
        <v>766</v>
      </c>
      <c r="D22" s="101" t="s">
        <v>288</v>
      </c>
      <c r="E22" s="101" t="s">
        <v>281</v>
      </c>
      <c r="F22" s="101" t="s">
        <v>482</v>
      </c>
      <c r="G22" s="105">
        <f>SUM(G25+G29)</f>
        <v>7157.14</v>
      </c>
      <c r="H22" s="105">
        <v>1794.2</v>
      </c>
      <c r="I22" s="15">
        <f t="shared" si="0"/>
        <v>5362.9400000000005</v>
      </c>
    </row>
    <row r="23" spans="1:9" ht="38.25">
      <c r="A23" s="41">
        <f t="shared" si="1"/>
        <v>12</v>
      </c>
      <c r="B23" s="104" t="s">
        <v>282</v>
      </c>
      <c r="C23" s="101" t="s">
        <v>766</v>
      </c>
      <c r="D23" s="101" t="s">
        <v>288</v>
      </c>
      <c r="E23" s="101" t="s">
        <v>731</v>
      </c>
      <c r="F23" s="101" t="s">
        <v>482</v>
      </c>
      <c r="G23" s="105">
        <v>6429.14</v>
      </c>
      <c r="H23" s="105">
        <v>1066.2</v>
      </c>
      <c r="I23" s="15">
        <f t="shared" si="0"/>
        <v>5362.9400000000005</v>
      </c>
    </row>
    <row r="24" spans="1:9" ht="12.75">
      <c r="A24" s="41">
        <f t="shared" si="1"/>
        <v>13</v>
      </c>
      <c r="B24" s="104" t="s">
        <v>204</v>
      </c>
      <c r="C24" s="101" t="s">
        <v>766</v>
      </c>
      <c r="D24" s="101" t="s">
        <v>288</v>
      </c>
      <c r="E24" s="101" t="s">
        <v>671</v>
      </c>
      <c r="F24" s="101" t="s">
        <v>482</v>
      </c>
      <c r="G24" s="105">
        <v>6429.14</v>
      </c>
      <c r="H24" s="105">
        <v>1066.2</v>
      </c>
      <c r="I24" s="15">
        <f t="shared" si="0"/>
        <v>5362.9400000000005</v>
      </c>
    </row>
    <row r="25" spans="1:9" ht="25.5">
      <c r="A25" s="41">
        <f t="shared" si="1"/>
        <v>14</v>
      </c>
      <c r="B25" s="104" t="s">
        <v>574</v>
      </c>
      <c r="C25" s="101" t="s">
        <v>766</v>
      </c>
      <c r="D25" s="101" t="s">
        <v>288</v>
      </c>
      <c r="E25" s="101" t="s">
        <v>671</v>
      </c>
      <c r="F25" s="101" t="s">
        <v>669</v>
      </c>
      <c r="G25" s="105">
        <v>6429.14</v>
      </c>
      <c r="H25" s="105">
        <v>1066.2</v>
      </c>
      <c r="I25" s="15">
        <f t="shared" si="0"/>
        <v>5362.9400000000005</v>
      </c>
    </row>
    <row r="26" spans="1:9" ht="12.75">
      <c r="A26" s="41">
        <f t="shared" si="1"/>
        <v>15</v>
      </c>
      <c r="B26" s="104" t="s">
        <v>289</v>
      </c>
      <c r="C26" s="101" t="s">
        <v>766</v>
      </c>
      <c r="D26" s="101" t="s">
        <v>288</v>
      </c>
      <c r="E26" s="101" t="s">
        <v>747</v>
      </c>
      <c r="F26" s="101" t="s">
        <v>482</v>
      </c>
      <c r="G26" s="105">
        <v>728</v>
      </c>
      <c r="H26" s="105">
        <v>728</v>
      </c>
      <c r="I26" s="15">
        <f t="shared" si="0"/>
        <v>0</v>
      </c>
    </row>
    <row r="27" spans="1:9" ht="12.75">
      <c r="A27" s="41">
        <f t="shared" si="1"/>
        <v>16</v>
      </c>
      <c r="B27" s="104" t="s">
        <v>575</v>
      </c>
      <c r="C27" s="101" t="s">
        <v>766</v>
      </c>
      <c r="D27" s="101" t="s">
        <v>288</v>
      </c>
      <c r="E27" s="101" t="s">
        <v>576</v>
      </c>
      <c r="F27" s="101" t="s">
        <v>482</v>
      </c>
      <c r="G27" s="105">
        <v>728</v>
      </c>
      <c r="H27" s="105">
        <v>728</v>
      </c>
      <c r="I27" s="15">
        <f t="shared" si="0"/>
        <v>0</v>
      </c>
    </row>
    <row r="28" spans="1:9" ht="38.25">
      <c r="A28" s="41">
        <f t="shared" si="1"/>
        <v>17</v>
      </c>
      <c r="B28" s="104" t="s">
        <v>577</v>
      </c>
      <c r="C28" s="101" t="s">
        <v>766</v>
      </c>
      <c r="D28" s="101" t="s">
        <v>288</v>
      </c>
      <c r="E28" s="101" t="s">
        <v>290</v>
      </c>
      <c r="F28" s="101" t="s">
        <v>482</v>
      </c>
      <c r="G28" s="105">
        <v>728</v>
      </c>
      <c r="H28" s="105">
        <v>728</v>
      </c>
      <c r="I28" s="15">
        <f t="shared" si="0"/>
        <v>0</v>
      </c>
    </row>
    <row r="29" spans="1:9" ht="25.5">
      <c r="A29" s="41">
        <f t="shared" si="1"/>
        <v>18</v>
      </c>
      <c r="B29" s="104" t="s">
        <v>574</v>
      </c>
      <c r="C29" s="101" t="s">
        <v>766</v>
      </c>
      <c r="D29" s="101" t="s">
        <v>288</v>
      </c>
      <c r="E29" s="101" t="s">
        <v>290</v>
      </c>
      <c r="F29" s="101" t="s">
        <v>669</v>
      </c>
      <c r="G29" s="105">
        <v>728</v>
      </c>
      <c r="H29" s="105">
        <v>728</v>
      </c>
      <c r="I29" s="15">
        <f t="shared" si="0"/>
        <v>0</v>
      </c>
    </row>
    <row r="30" spans="1:9" ht="12.75">
      <c r="A30" s="41">
        <f t="shared" si="1"/>
        <v>19</v>
      </c>
      <c r="B30" s="104" t="s">
        <v>739</v>
      </c>
      <c r="C30" s="101" t="s">
        <v>766</v>
      </c>
      <c r="D30" s="101" t="s">
        <v>292</v>
      </c>
      <c r="E30" s="101" t="s">
        <v>281</v>
      </c>
      <c r="F30" s="101" t="s">
        <v>482</v>
      </c>
      <c r="G30" s="105">
        <v>1818.4</v>
      </c>
      <c r="H30" s="105">
        <v>1818.4</v>
      </c>
      <c r="I30" s="15">
        <f t="shared" si="0"/>
        <v>0</v>
      </c>
    </row>
    <row r="31" spans="1:9" ht="12.75">
      <c r="A31" s="41">
        <f t="shared" si="1"/>
        <v>20</v>
      </c>
      <c r="B31" s="104" t="s">
        <v>293</v>
      </c>
      <c r="C31" s="101" t="s">
        <v>766</v>
      </c>
      <c r="D31" s="101" t="s">
        <v>292</v>
      </c>
      <c r="E31" s="101" t="s">
        <v>740</v>
      </c>
      <c r="F31" s="101" t="s">
        <v>482</v>
      </c>
      <c r="G31" s="105">
        <v>1818.4</v>
      </c>
      <c r="H31" s="105">
        <v>1818.4</v>
      </c>
      <c r="I31" s="15">
        <f t="shared" si="0"/>
        <v>0</v>
      </c>
    </row>
    <row r="32" spans="1:9" ht="12.75">
      <c r="A32" s="41">
        <f t="shared" si="1"/>
        <v>21</v>
      </c>
      <c r="B32" s="104" t="s">
        <v>294</v>
      </c>
      <c r="C32" s="101" t="s">
        <v>766</v>
      </c>
      <c r="D32" s="101" t="s">
        <v>292</v>
      </c>
      <c r="E32" s="101" t="s">
        <v>148</v>
      </c>
      <c r="F32" s="101" t="s">
        <v>482</v>
      </c>
      <c r="G32" s="105">
        <v>1818.4</v>
      </c>
      <c r="H32" s="105">
        <v>1818.4</v>
      </c>
      <c r="I32" s="15">
        <f t="shared" si="0"/>
        <v>0</v>
      </c>
    </row>
    <row r="33" spans="1:9" ht="12.75">
      <c r="A33" s="41">
        <f t="shared" si="1"/>
        <v>22</v>
      </c>
      <c r="B33" s="104" t="s">
        <v>578</v>
      </c>
      <c r="C33" s="101" t="s">
        <v>766</v>
      </c>
      <c r="D33" s="101" t="s">
        <v>292</v>
      </c>
      <c r="E33" s="101" t="s">
        <v>148</v>
      </c>
      <c r="F33" s="101" t="s">
        <v>147</v>
      </c>
      <c r="G33" s="105">
        <v>1818.4</v>
      </c>
      <c r="H33" s="105">
        <v>1818.4</v>
      </c>
      <c r="I33" s="15">
        <f t="shared" si="0"/>
        <v>0</v>
      </c>
    </row>
    <row r="34" spans="1:9" ht="12.75">
      <c r="A34" s="41">
        <f t="shared" si="1"/>
        <v>23</v>
      </c>
      <c r="B34" s="104" t="s">
        <v>190</v>
      </c>
      <c r="C34" s="101" t="s">
        <v>766</v>
      </c>
      <c r="D34" s="101" t="s">
        <v>259</v>
      </c>
      <c r="E34" s="101" t="s">
        <v>281</v>
      </c>
      <c r="F34" s="101" t="s">
        <v>482</v>
      </c>
      <c r="G34" s="105">
        <f>SUM(G37+G41+G45+G48)</f>
        <v>2361.8</v>
      </c>
      <c r="H34" s="105">
        <v>1142.8</v>
      </c>
      <c r="I34" s="15">
        <f t="shared" si="0"/>
        <v>1219.0000000000002</v>
      </c>
    </row>
    <row r="35" spans="1:9" ht="12.75">
      <c r="A35" s="41">
        <f t="shared" si="1"/>
        <v>24</v>
      </c>
      <c r="B35" s="104" t="s">
        <v>296</v>
      </c>
      <c r="C35" s="101" t="s">
        <v>766</v>
      </c>
      <c r="D35" s="101" t="s">
        <v>259</v>
      </c>
      <c r="E35" s="101" t="s">
        <v>765</v>
      </c>
      <c r="F35" s="101" t="s">
        <v>482</v>
      </c>
      <c r="G35" s="105">
        <v>310.8</v>
      </c>
      <c r="H35" s="105">
        <v>310.8</v>
      </c>
      <c r="I35" s="15">
        <f t="shared" si="0"/>
        <v>0</v>
      </c>
    </row>
    <row r="36" spans="1:9" s="14" customFormat="1" ht="38.25">
      <c r="A36" s="41">
        <f t="shared" si="1"/>
        <v>25</v>
      </c>
      <c r="B36" s="104" t="s">
        <v>297</v>
      </c>
      <c r="C36" s="101" t="s">
        <v>766</v>
      </c>
      <c r="D36" s="101" t="s">
        <v>259</v>
      </c>
      <c r="E36" s="101" t="s">
        <v>298</v>
      </c>
      <c r="F36" s="101" t="s">
        <v>482</v>
      </c>
      <c r="G36" s="105">
        <v>310.8</v>
      </c>
      <c r="H36" s="105">
        <v>310.8</v>
      </c>
      <c r="I36" s="15">
        <f t="shared" si="0"/>
        <v>0</v>
      </c>
    </row>
    <row r="37" spans="1:9" ht="25.5">
      <c r="A37" s="41">
        <f t="shared" si="1"/>
        <v>26</v>
      </c>
      <c r="B37" s="104" t="s">
        <v>574</v>
      </c>
      <c r="C37" s="101" t="s">
        <v>766</v>
      </c>
      <c r="D37" s="101" t="s">
        <v>259</v>
      </c>
      <c r="E37" s="101" t="s">
        <v>298</v>
      </c>
      <c r="F37" s="101" t="s">
        <v>669</v>
      </c>
      <c r="G37" s="105">
        <v>310.8</v>
      </c>
      <c r="H37" s="105">
        <v>310.8</v>
      </c>
      <c r="I37" s="15">
        <f t="shared" si="0"/>
        <v>0</v>
      </c>
    </row>
    <row r="38" spans="1:9" ht="25.5">
      <c r="A38" s="41">
        <f t="shared" si="1"/>
        <v>27</v>
      </c>
      <c r="B38" s="104" t="s">
        <v>898</v>
      </c>
      <c r="C38" s="101" t="s">
        <v>766</v>
      </c>
      <c r="D38" s="101" t="s">
        <v>259</v>
      </c>
      <c r="E38" s="101" t="s">
        <v>897</v>
      </c>
      <c r="F38" s="101" t="s">
        <v>482</v>
      </c>
      <c r="G38" s="105">
        <v>1219</v>
      </c>
      <c r="H38" s="105"/>
      <c r="I38" s="15">
        <f t="shared" si="0"/>
        <v>1219</v>
      </c>
    </row>
    <row r="39" spans="1:9" ht="12.75">
      <c r="A39" s="41">
        <f t="shared" si="1"/>
        <v>28</v>
      </c>
      <c r="B39" s="104" t="s">
        <v>902</v>
      </c>
      <c r="C39" s="101" t="s">
        <v>766</v>
      </c>
      <c r="D39" s="101" t="s">
        <v>259</v>
      </c>
      <c r="E39" s="101" t="s">
        <v>899</v>
      </c>
      <c r="F39" s="101" t="s">
        <v>482</v>
      </c>
      <c r="G39" s="105">
        <v>1219</v>
      </c>
      <c r="H39" s="105"/>
      <c r="I39" s="15">
        <f t="shared" si="0"/>
        <v>1219</v>
      </c>
    </row>
    <row r="40" spans="1:9" ht="25.5">
      <c r="A40" s="41">
        <f t="shared" si="1"/>
        <v>29</v>
      </c>
      <c r="B40" s="104" t="s">
        <v>903</v>
      </c>
      <c r="C40" s="101" t="s">
        <v>766</v>
      </c>
      <c r="D40" s="101" t="s">
        <v>259</v>
      </c>
      <c r="E40" s="101" t="s">
        <v>901</v>
      </c>
      <c r="F40" s="101" t="s">
        <v>482</v>
      </c>
      <c r="G40" s="105">
        <v>1219</v>
      </c>
      <c r="H40" s="105"/>
      <c r="I40" s="15">
        <f t="shared" si="0"/>
        <v>1219</v>
      </c>
    </row>
    <row r="41" spans="1:9" ht="12.75">
      <c r="A41" s="41">
        <f t="shared" si="1"/>
        <v>30</v>
      </c>
      <c r="B41" s="104" t="s">
        <v>203</v>
      </c>
      <c r="C41" s="101" t="s">
        <v>766</v>
      </c>
      <c r="D41" s="101" t="s">
        <v>259</v>
      </c>
      <c r="E41" s="101" t="s">
        <v>900</v>
      </c>
      <c r="F41" s="101" t="s">
        <v>669</v>
      </c>
      <c r="G41" s="105">
        <v>1219</v>
      </c>
      <c r="H41" s="105"/>
      <c r="I41" s="15">
        <f t="shared" si="0"/>
        <v>1219</v>
      </c>
    </row>
    <row r="42" spans="1:9" ht="12.75">
      <c r="A42" s="41">
        <f t="shared" si="1"/>
        <v>31</v>
      </c>
      <c r="B42" s="104" t="s">
        <v>289</v>
      </c>
      <c r="C42" s="101" t="s">
        <v>766</v>
      </c>
      <c r="D42" s="101" t="s">
        <v>259</v>
      </c>
      <c r="E42" s="101" t="s">
        <v>747</v>
      </c>
      <c r="F42" s="101" t="s">
        <v>482</v>
      </c>
      <c r="G42" s="105">
        <v>192</v>
      </c>
      <c r="H42" s="105">
        <v>192</v>
      </c>
      <c r="I42" s="15">
        <f t="shared" si="0"/>
        <v>0</v>
      </c>
    </row>
    <row r="43" spans="1:9" ht="63.75">
      <c r="A43" s="41">
        <f t="shared" si="1"/>
        <v>32</v>
      </c>
      <c r="B43" s="104" t="s">
        <v>416</v>
      </c>
      <c r="C43" s="101" t="s">
        <v>766</v>
      </c>
      <c r="D43" s="101" t="s">
        <v>259</v>
      </c>
      <c r="E43" s="101" t="s">
        <v>579</v>
      </c>
      <c r="F43" s="101" t="s">
        <v>482</v>
      </c>
      <c r="G43" s="105">
        <v>192</v>
      </c>
      <c r="H43" s="105">
        <v>192</v>
      </c>
      <c r="I43" s="15">
        <f t="shared" si="0"/>
        <v>0</v>
      </c>
    </row>
    <row r="44" spans="1:9" ht="51">
      <c r="A44" s="41">
        <f t="shared" si="1"/>
        <v>33</v>
      </c>
      <c r="B44" s="104" t="s">
        <v>580</v>
      </c>
      <c r="C44" s="101" t="s">
        <v>766</v>
      </c>
      <c r="D44" s="101" t="s">
        <v>259</v>
      </c>
      <c r="E44" s="101" t="s">
        <v>769</v>
      </c>
      <c r="F44" s="101" t="s">
        <v>482</v>
      </c>
      <c r="G44" s="105">
        <v>192</v>
      </c>
      <c r="H44" s="105">
        <v>192</v>
      </c>
      <c r="I44" s="15">
        <f t="shared" si="0"/>
        <v>0</v>
      </c>
    </row>
    <row r="45" spans="1:9" ht="25.5">
      <c r="A45" s="41">
        <f t="shared" si="1"/>
        <v>34</v>
      </c>
      <c r="B45" s="104" t="s">
        <v>574</v>
      </c>
      <c r="C45" s="101" t="s">
        <v>766</v>
      </c>
      <c r="D45" s="101" t="s">
        <v>259</v>
      </c>
      <c r="E45" s="101" t="s">
        <v>769</v>
      </c>
      <c r="F45" s="101" t="s">
        <v>669</v>
      </c>
      <c r="G45" s="105">
        <v>192</v>
      </c>
      <c r="H45" s="105">
        <v>192</v>
      </c>
      <c r="I45" s="15">
        <f t="shared" si="0"/>
        <v>0</v>
      </c>
    </row>
    <row r="46" spans="1:9" ht="12.75">
      <c r="A46" s="41">
        <f t="shared" si="1"/>
        <v>35</v>
      </c>
      <c r="B46" s="104" t="s">
        <v>300</v>
      </c>
      <c r="C46" s="101" t="s">
        <v>766</v>
      </c>
      <c r="D46" s="101" t="s">
        <v>259</v>
      </c>
      <c r="E46" s="101" t="s">
        <v>478</v>
      </c>
      <c r="F46" s="101" t="s">
        <v>482</v>
      </c>
      <c r="G46" s="105">
        <v>640</v>
      </c>
      <c r="H46" s="105">
        <v>640</v>
      </c>
      <c r="I46" s="15">
        <f t="shared" si="0"/>
        <v>0</v>
      </c>
    </row>
    <row r="47" spans="1:9" ht="25.5">
      <c r="A47" s="41">
        <f t="shared" si="1"/>
        <v>36</v>
      </c>
      <c r="B47" s="104" t="s">
        <v>562</v>
      </c>
      <c r="C47" s="101" t="s">
        <v>766</v>
      </c>
      <c r="D47" s="101" t="s">
        <v>259</v>
      </c>
      <c r="E47" s="101" t="s">
        <v>513</v>
      </c>
      <c r="F47" s="101" t="s">
        <v>482</v>
      </c>
      <c r="G47" s="105">
        <v>640</v>
      </c>
      <c r="H47" s="105">
        <v>640</v>
      </c>
      <c r="I47" s="15">
        <f t="shared" si="0"/>
        <v>0</v>
      </c>
    </row>
    <row r="48" spans="1:9" ht="12.75">
      <c r="A48" s="41">
        <f t="shared" si="1"/>
        <v>37</v>
      </c>
      <c r="B48" s="104" t="s">
        <v>563</v>
      </c>
      <c r="C48" s="101" t="s">
        <v>766</v>
      </c>
      <c r="D48" s="101" t="s">
        <v>259</v>
      </c>
      <c r="E48" s="101" t="s">
        <v>513</v>
      </c>
      <c r="F48" s="101" t="s">
        <v>253</v>
      </c>
      <c r="G48" s="105">
        <v>640</v>
      </c>
      <c r="H48" s="105">
        <v>640</v>
      </c>
      <c r="I48" s="15">
        <f t="shared" si="0"/>
        <v>0</v>
      </c>
    </row>
    <row r="49" spans="1:9" s="14" customFormat="1" ht="25.5">
      <c r="A49" s="41">
        <f t="shared" si="1"/>
        <v>38</v>
      </c>
      <c r="B49" s="104" t="s">
        <v>783</v>
      </c>
      <c r="C49" s="101" t="s">
        <v>766</v>
      </c>
      <c r="D49" s="101" t="s">
        <v>149</v>
      </c>
      <c r="E49" s="101" t="s">
        <v>281</v>
      </c>
      <c r="F49" s="101" t="s">
        <v>482</v>
      </c>
      <c r="G49" s="105">
        <v>454</v>
      </c>
      <c r="H49" s="105">
        <v>454</v>
      </c>
      <c r="I49" s="15">
        <f t="shared" si="0"/>
        <v>0</v>
      </c>
    </row>
    <row r="50" spans="1:9" ht="12.75">
      <c r="A50" s="41">
        <f t="shared" si="1"/>
        <v>39</v>
      </c>
      <c r="B50" s="104" t="s">
        <v>784</v>
      </c>
      <c r="C50" s="101" t="s">
        <v>766</v>
      </c>
      <c r="D50" s="101" t="s">
        <v>150</v>
      </c>
      <c r="E50" s="101" t="s">
        <v>281</v>
      </c>
      <c r="F50" s="101" t="s">
        <v>482</v>
      </c>
      <c r="G50" s="105">
        <v>350</v>
      </c>
      <c r="H50" s="105">
        <v>350</v>
      </c>
      <c r="I50" s="15">
        <f t="shared" si="0"/>
        <v>0</v>
      </c>
    </row>
    <row r="51" spans="1:9" ht="12.75">
      <c r="A51" s="41">
        <f t="shared" si="1"/>
        <v>40</v>
      </c>
      <c r="B51" s="104" t="s">
        <v>300</v>
      </c>
      <c r="C51" s="101" t="s">
        <v>766</v>
      </c>
      <c r="D51" s="101" t="s">
        <v>150</v>
      </c>
      <c r="E51" s="101" t="s">
        <v>478</v>
      </c>
      <c r="F51" s="101" t="s">
        <v>482</v>
      </c>
      <c r="G51" s="105">
        <v>350</v>
      </c>
      <c r="H51" s="105">
        <v>350</v>
      </c>
      <c r="I51" s="15">
        <f t="shared" si="0"/>
        <v>0</v>
      </c>
    </row>
    <row r="52" spans="1:9" ht="38.25">
      <c r="A52" s="41">
        <f t="shared" si="1"/>
        <v>41</v>
      </c>
      <c r="B52" s="104" t="s">
        <v>564</v>
      </c>
      <c r="C52" s="101" t="s">
        <v>766</v>
      </c>
      <c r="D52" s="101" t="s">
        <v>150</v>
      </c>
      <c r="E52" s="101" t="s">
        <v>505</v>
      </c>
      <c r="F52" s="101" t="s">
        <v>482</v>
      </c>
      <c r="G52" s="105">
        <v>350</v>
      </c>
      <c r="H52" s="105">
        <v>350</v>
      </c>
      <c r="I52" s="15">
        <f t="shared" si="0"/>
        <v>0</v>
      </c>
    </row>
    <row r="53" spans="1:9" ht="12.75">
      <c r="A53" s="41">
        <f t="shared" si="1"/>
        <v>42</v>
      </c>
      <c r="B53" s="104" t="s">
        <v>563</v>
      </c>
      <c r="C53" s="101" t="s">
        <v>766</v>
      </c>
      <c r="D53" s="101" t="s">
        <v>150</v>
      </c>
      <c r="E53" s="101" t="s">
        <v>505</v>
      </c>
      <c r="F53" s="101" t="s">
        <v>253</v>
      </c>
      <c r="G53" s="105">
        <v>350</v>
      </c>
      <c r="H53" s="105">
        <v>350</v>
      </c>
      <c r="I53" s="15">
        <f t="shared" si="0"/>
        <v>0</v>
      </c>
    </row>
    <row r="54" spans="1:9" ht="38.25">
      <c r="A54" s="41">
        <f t="shared" si="1"/>
        <v>43</v>
      </c>
      <c r="B54" s="104" t="s">
        <v>785</v>
      </c>
      <c r="C54" s="101" t="s">
        <v>766</v>
      </c>
      <c r="D54" s="101" t="s">
        <v>151</v>
      </c>
      <c r="E54" s="101" t="s">
        <v>281</v>
      </c>
      <c r="F54" s="101" t="s">
        <v>482</v>
      </c>
      <c r="G54" s="105">
        <v>104</v>
      </c>
      <c r="H54" s="105">
        <v>104</v>
      </c>
      <c r="I54" s="15">
        <f t="shared" si="0"/>
        <v>0</v>
      </c>
    </row>
    <row r="55" spans="1:9" ht="25.5">
      <c r="A55" s="41">
        <f t="shared" si="1"/>
        <v>44</v>
      </c>
      <c r="B55" s="104" t="s">
        <v>302</v>
      </c>
      <c r="C55" s="101" t="s">
        <v>766</v>
      </c>
      <c r="D55" s="101" t="s">
        <v>151</v>
      </c>
      <c r="E55" s="101" t="s">
        <v>748</v>
      </c>
      <c r="F55" s="101" t="s">
        <v>482</v>
      </c>
      <c r="G55" s="105">
        <v>104</v>
      </c>
      <c r="H55" s="105">
        <v>104</v>
      </c>
      <c r="I55" s="15">
        <f t="shared" si="0"/>
        <v>0</v>
      </c>
    </row>
    <row r="56" spans="1:9" ht="38.25">
      <c r="A56" s="41">
        <f t="shared" si="1"/>
        <v>45</v>
      </c>
      <c r="B56" s="104" t="s">
        <v>303</v>
      </c>
      <c r="C56" s="101" t="s">
        <v>766</v>
      </c>
      <c r="D56" s="101" t="s">
        <v>151</v>
      </c>
      <c r="E56" s="101" t="s">
        <v>152</v>
      </c>
      <c r="F56" s="101" t="s">
        <v>482</v>
      </c>
      <c r="G56" s="105">
        <v>104</v>
      </c>
      <c r="H56" s="105">
        <v>104</v>
      </c>
      <c r="I56" s="15">
        <f t="shared" si="0"/>
        <v>0</v>
      </c>
    </row>
    <row r="57" spans="1:9" ht="25.5">
      <c r="A57" s="41">
        <f t="shared" si="1"/>
        <v>46</v>
      </c>
      <c r="B57" s="104" t="s">
        <v>574</v>
      </c>
      <c r="C57" s="101" t="s">
        <v>766</v>
      </c>
      <c r="D57" s="101" t="s">
        <v>151</v>
      </c>
      <c r="E57" s="101" t="s">
        <v>152</v>
      </c>
      <c r="F57" s="101" t="s">
        <v>669</v>
      </c>
      <c r="G57" s="105">
        <v>104</v>
      </c>
      <c r="H57" s="105">
        <v>104</v>
      </c>
      <c r="I57" s="15">
        <f t="shared" si="0"/>
        <v>0</v>
      </c>
    </row>
    <row r="58" spans="1:9" ht="12.75">
      <c r="A58" s="41">
        <f t="shared" si="1"/>
        <v>47</v>
      </c>
      <c r="B58" s="104" t="s">
        <v>786</v>
      </c>
      <c r="C58" s="101" t="s">
        <v>766</v>
      </c>
      <c r="D58" s="101" t="s">
        <v>153</v>
      </c>
      <c r="E58" s="101" t="s">
        <v>281</v>
      </c>
      <c r="F58" s="101" t="s">
        <v>482</v>
      </c>
      <c r="G58" s="105">
        <v>22794.7</v>
      </c>
      <c r="H58" s="105">
        <v>22794.7</v>
      </c>
      <c r="I58" s="15">
        <f t="shared" si="0"/>
        <v>0</v>
      </c>
    </row>
    <row r="59" spans="1:9" ht="12.75">
      <c r="A59" s="41">
        <f t="shared" si="1"/>
        <v>48</v>
      </c>
      <c r="B59" s="104" t="s">
        <v>787</v>
      </c>
      <c r="C59" s="101" t="s">
        <v>766</v>
      </c>
      <c r="D59" s="101" t="s">
        <v>154</v>
      </c>
      <c r="E59" s="101" t="s">
        <v>281</v>
      </c>
      <c r="F59" s="101" t="s">
        <v>482</v>
      </c>
      <c r="G59" s="105">
        <v>460</v>
      </c>
      <c r="H59" s="105">
        <v>460</v>
      </c>
      <c r="I59" s="15">
        <f t="shared" si="0"/>
        <v>0</v>
      </c>
    </row>
    <row r="60" spans="1:9" ht="12.75">
      <c r="A60" s="41">
        <f t="shared" si="1"/>
        <v>49</v>
      </c>
      <c r="B60" s="104" t="s">
        <v>300</v>
      </c>
      <c r="C60" s="101" t="s">
        <v>766</v>
      </c>
      <c r="D60" s="101" t="s">
        <v>154</v>
      </c>
      <c r="E60" s="101" t="s">
        <v>478</v>
      </c>
      <c r="F60" s="101" t="s">
        <v>482</v>
      </c>
      <c r="G60" s="105">
        <v>460</v>
      </c>
      <c r="H60" s="105">
        <v>460</v>
      </c>
      <c r="I60" s="15">
        <f t="shared" si="0"/>
        <v>0</v>
      </c>
    </row>
    <row r="61" spans="1:9" ht="38.25">
      <c r="A61" s="41">
        <f t="shared" si="1"/>
        <v>50</v>
      </c>
      <c r="B61" s="104" t="s">
        <v>304</v>
      </c>
      <c r="C61" s="101" t="s">
        <v>766</v>
      </c>
      <c r="D61" s="101" t="s">
        <v>154</v>
      </c>
      <c r="E61" s="101" t="s">
        <v>497</v>
      </c>
      <c r="F61" s="101" t="s">
        <v>482</v>
      </c>
      <c r="G61" s="105">
        <v>360</v>
      </c>
      <c r="H61" s="105">
        <v>360</v>
      </c>
      <c r="I61" s="15">
        <f t="shared" si="0"/>
        <v>0</v>
      </c>
    </row>
    <row r="62" spans="1:9" ht="12.75">
      <c r="A62" s="41">
        <f t="shared" si="1"/>
        <v>51</v>
      </c>
      <c r="B62" s="104" t="s">
        <v>563</v>
      </c>
      <c r="C62" s="101" t="s">
        <v>766</v>
      </c>
      <c r="D62" s="101" t="s">
        <v>154</v>
      </c>
      <c r="E62" s="101" t="s">
        <v>497</v>
      </c>
      <c r="F62" s="101" t="s">
        <v>253</v>
      </c>
      <c r="G62" s="105">
        <v>360</v>
      </c>
      <c r="H62" s="105">
        <v>360</v>
      </c>
      <c r="I62" s="15">
        <f t="shared" si="0"/>
        <v>0</v>
      </c>
    </row>
    <row r="63" spans="1:9" ht="51">
      <c r="A63" s="41">
        <f t="shared" si="1"/>
        <v>52</v>
      </c>
      <c r="B63" s="104" t="s">
        <v>305</v>
      </c>
      <c r="C63" s="101" t="s">
        <v>766</v>
      </c>
      <c r="D63" s="101" t="s">
        <v>154</v>
      </c>
      <c r="E63" s="101" t="s">
        <v>503</v>
      </c>
      <c r="F63" s="101" t="s">
        <v>482</v>
      </c>
      <c r="G63" s="105">
        <v>100</v>
      </c>
      <c r="H63" s="105">
        <v>100</v>
      </c>
      <c r="I63" s="15">
        <f t="shared" si="0"/>
        <v>0</v>
      </c>
    </row>
    <row r="64" spans="1:9" ht="12.75">
      <c r="A64" s="41">
        <f t="shared" si="1"/>
        <v>53</v>
      </c>
      <c r="B64" s="104" t="s">
        <v>563</v>
      </c>
      <c r="C64" s="101" t="s">
        <v>766</v>
      </c>
      <c r="D64" s="101" t="s">
        <v>154</v>
      </c>
      <c r="E64" s="101" t="s">
        <v>503</v>
      </c>
      <c r="F64" s="101" t="s">
        <v>253</v>
      </c>
      <c r="G64" s="105">
        <v>100</v>
      </c>
      <c r="H64" s="105">
        <v>100</v>
      </c>
      <c r="I64" s="15">
        <f t="shared" si="0"/>
        <v>0</v>
      </c>
    </row>
    <row r="65" spans="1:9" ht="12.75">
      <c r="A65" s="41">
        <f t="shared" si="1"/>
        <v>54</v>
      </c>
      <c r="B65" s="104" t="s">
        <v>306</v>
      </c>
      <c r="C65" s="101" t="s">
        <v>766</v>
      </c>
      <c r="D65" s="101" t="s">
        <v>774</v>
      </c>
      <c r="E65" s="101" t="s">
        <v>281</v>
      </c>
      <c r="F65" s="101" t="s">
        <v>482</v>
      </c>
      <c r="G65" s="105">
        <v>1302</v>
      </c>
      <c r="H65" s="105">
        <v>1302</v>
      </c>
      <c r="I65" s="15">
        <f t="shared" si="0"/>
        <v>0</v>
      </c>
    </row>
    <row r="66" spans="1:9" ht="25.5">
      <c r="A66" s="41">
        <f t="shared" si="1"/>
        <v>55</v>
      </c>
      <c r="B66" s="104" t="s">
        <v>307</v>
      </c>
      <c r="C66" s="101" t="s">
        <v>766</v>
      </c>
      <c r="D66" s="101" t="s">
        <v>774</v>
      </c>
      <c r="E66" s="101" t="s">
        <v>775</v>
      </c>
      <c r="F66" s="101" t="s">
        <v>482</v>
      </c>
      <c r="G66" s="105">
        <v>1302</v>
      </c>
      <c r="H66" s="105">
        <v>1302</v>
      </c>
      <c r="I66" s="15">
        <f t="shared" si="0"/>
        <v>0</v>
      </c>
    </row>
    <row r="67" spans="1:9" ht="12.75">
      <c r="A67" s="41">
        <f t="shared" si="1"/>
        <v>56</v>
      </c>
      <c r="B67" s="104" t="s">
        <v>581</v>
      </c>
      <c r="C67" s="101" t="s">
        <v>766</v>
      </c>
      <c r="D67" s="101" t="s">
        <v>774</v>
      </c>
      <c r="E67" s="101" t="s">
        <v>775</v>
      </c>
      <c r="F67" s="101" t="s">
        <v>692</v>
      </c>
      <c r="G67" s="105">
        <v>1302</v>
      </c>
      <c r="H67" s="105">
        <v>1302</v>
      </c>
      <c r="I67" s="15">
        <f t="shared" si="0"/>
        <v>0</v>
      </c>
    </row>
    <row r="68" spans="1:9" ht="12.75">
      <c r="A68" s="41">
        <f t="shared" si="1"/>
        <v>57</v>
      </c>
      <c r="B68" s="104" t="s">
        <v>309</v>
      </c>
      <c r="C68" s="101" t="s">
        <v>766</v>
      </c>
      <c r="D68" s="101" t="s">
        <v>776</v>
      </c>
      <c r="E68" s="101" t="s">
        <v>281</v>
      </c>
      <c r="F68" s="101" t="s">
        <v>482</v>
      </c>
      <c r="G68" s="105">
        <v>2132</v>
      </c>
      <c r="H68" s="105">
        <v>2132</v>
      </c>
      <c r="I68" s="15">
        <f t="shared" si="0"/>
        <v>0</v>
      </c>
    </row>
    <row r="69" spans="1:9" ht="12.75">
      <c r="A69" s="41">
        <f t="shared" si="1"/>
        <v>58</v>
      </c>
      <c r="B69" s="104" t="s">
        <v>310</v>
      </c>
      <c r="C69" s="101" t="s">
        <v>766</v>
      </c>
      <c r="D69" s="101" t="s">
        <v>776</v>
      </c>
      <c r="E69" s="101" t="s">
        <v>777</v>
      </c>
      <c r="F69" s="101" t="s">
        <v>482</v>
      </c>
      <c r="G69" s="105">
        <v>2132</v>
      </c>
      <c r="H69" s="105">
        <v>2132</v>
      </c>
      <c r="I69" s="15">
        <f t="shared" si="0"/>
        <v>0</v>
      </c>
    </row>
    <row r="70" spans="1:9" ht="12.75">
      <c r="A70" s="41">
        <f t="shared" si="1"/>
        <v>59</v>
      </c>
      <c r="B70" s="104" t="s">
        <v>582</v>
      </c>
      <c r="C70" s="101" t="s">
        <v>766</v>
      </c>
      <c r="D70" s="101" t="s">
        <v>776</v>
      </c>
      <c r="E70" s="101" t="s">
        <v>583</v>
      </c>
      <c r="F70" s="101" t="s">
        <v>482</v>
      </c>
      <c r="G70" s="105">
        <v>2132</v>
      </c>
      <c r="H70" s="105">
        <v>2132</v>
      </c>
      <c r="I70" s="15">
        <f t="shared" si="0"/>
        <v>0</v>
      </c>
    </row>
    <row r="71" spans="1:9" ht="12.75">
      <c r="A71" s="41">
        <f t="shared" si="1"/>
        <v>60</v>
      </c>
      <c r="B71" s="104" t="s">
        <v>584</v>
      </c>
      <c r="C71" s="101" t="s">
        <v>766</v>
      </c>
      <c r="D71" s="101" t="s">
        <v>776</v>
      </c>
      <c r="E71" s="101" t="s">
        <v>778</v>
      </c>
      <c r="F71" s="101" t="s">
        <v>482</v>
      </c>
      <c r="G71" s="105">
        <v>2132</v>
      </c>
      <c r="H71" s="105">
        <v>2132</v>
      </c>
      <c r="I71" s="15">
        <f t="shared" si="0"/>
        <v>0</v>
      </c>
    </row>
    <row r="72" spans="1:9" ht="25.5">
      <c r="A72" s="41">
        <f t="shared" si="1"/>
        <v>61</v>
      </c>
      <c r="B72" s="104" t="s">
        <v>574</v>
      </c>
      <c r="C72" s="101" t="s">
        <v>766</v>
      </c>
      <c r="D72" s="101" t="s">
        <v>776</v>
      </c>
      <c r="E72" s="101" t="s">
        <v>778</v>
      </c>
      <c r="F72" s="101" t="s">
        <v>669</v>
      </c>
      <c r="G72" s="105">
        <v>2132</v>
      </c>
      <c r="H72" s="105">
        <v>2132</v>
      </c>
      <c r="I72" s="15">
        <f t="shared" si="0"/>
        <v>0</v>
      </c>
    </row>
    <row r="73" spans="1:9" ht="12.75">
      <c r="A73" s="41">
        <f t="shared" si="1"/>
        <v>62</v>
      </c>
      <c r="B73" s="104" t="s">
        <v>312</v>
      </c>
      <c r="C73" s="101" t="s">
        <v>766</v>
      </c>
      <c r="D73" s="101" t="s">
        <v>313</v>
      </c>
      <c r="E73" s="101" t="s">
        <v>281</v>
      </c>
      <c r="F73" s="101" t="s">
        <v>482</v>
      </c>
      <c r="G73" s="105">
        <v>126.7</v>
      </c>
      <c r="H73" s="105">
        <v>126.7</v>
      </c>
      <c r="I73" s="15">
        <f t="shared" si="0"/>
        <v>0</v>
      </c>
    </row>
    <row r="74" spans="1:9" ht="12.75">
      <c r="A74" s="41">
        <f t="shared" si="1"/>
        <v>63</v>
      </c>
      <c r="B74" s="104" t="s">
        <v>314</v>
      </c>
      <c r="C74" s="101" t="s">
        <v>766</v>
      </c>
      <c r="D74" s="101" t="s">
        <v>313</v>
      </c>
      <c r="E74" s="101" t="s">
        <v>315</v>
      </c>
      <c r="F74" s="101" t="s">
        <v>482</v>
      </c>
      <c r="G74" s="105">
        <v>48.7</v>
      </c>
      <c r="H74" s="105">
        <v>48.7</v>
      </c>
      <c r="I74" s="15">
        <f t="shared" si="0"/>
        <v>0</v>
      </c>
    </row>
    <row r="75" spans="1:9" ht="25.5">
      <c r="A75" s="41">
        <f t="shared" si="1"/>
        <v>64</v>
      </c>
      <c r="B75" s="104" t="s">
        <v>585</v>
      </c>
      <c r="C75" s="101" t="s">
        <v>766</v>
      </c>
      <c r="D75" s="101" t="s">
        <v>313</v>
      </c>
      <c r="E75" s="101" t="s">
        <v>674</v>
      </c>
      <c r="F75" s="101" t="s">
        <v>482</v>
      </c>
      <c r="G75" s="105">
        <v>48.7</v>
      </c>
      <c r="H75" s="105">
        <v>48.7</v>
      </c>
      <c r="I75" s="15">
        <f t="shared" si="0"/>
        <v>0</v>
      </c>
    </row>
    <row r="76" spans="1:9" ht="51">
      <c r="A76" s="41">
        <f t="shared" si="1"/>
        <v>65</v>
      </c>
      <c r="B76" s="104" t="s">
        <v>586</v>
      </c>
      <c r="C76" s="101" t="s">
        <v>766</v>
      </c>
      <c r="D76" s="101" t="s">
        <v>313</v>
      </c>
      <c r="E76" s="101" t="s">
        <v>587</v>
      </c>
      <c r="F76" s="101" t="s">
        <v>482</v>
      </c>
      <c r="G76" s="105">
        <v>48.7</v>
      </c>
      <c r="H76" s="105">
        <v>48.7</v>
      </c>
      <c r="I76" s="15">
        <f t="shared" si="0"/>
        <v>0</v>
      </c>
    </row>
    <row r="77" spans="1:9" ht="25.5">
      <c r="A77" s="41">
        <f t="shared" si="1"/>
        <v>66</v>
      </c>
      <c r="B77" s="104" t="s">
        <v>574</v>
      </c>
      <c r="C77" s="101" t="s">
        <v>766</v>
      </c>
      <c r="D77" s="101" t="s">
        <v>313</v>
      </c>
      <c r="E77" s="101" t="s">
        <v>587</v>
      </c>
      <c r="F77" s="101" t="s">
        <v>669</v>
      </c>
      <c r="G77" s="105">
        <v>48.7</v>
      </c>
      <c r="H77" s="105">
        <v>48.7</v>
      </c>
      <c r="I77" s="15">
        <f t="shared" si="0"/>
        <v>0</v>
      </c>
    </row>
    <row r="78" spans="1:9" ht="12.75">
      <c r="A78" s="41">
        <f aca="true" t="shared" si="2" ref="A78:A141">SUM(A77+1)</f>
        <v>67</v>
      </c>
      <c r="B78" s="104" t="s">
        <v>457</v>
      </c>
      <c r="C78" s="101" t="s">
        <v>766</v>
      </c>
      <c r="D78" s="101" t="s">
        <v>313</v>
      </c>
      <c r="E78" s="101" t="s">
        <v>478</v>
      </c>
      <c r="F78" s="101" t="s">
        <v>482</v>
      </c>
      <c r="G78" s="105">
        <v>78</v>
      </c>
      <c r="H78" s="105">
        <v>78</v>
      </c>
      <c r="I78" s="15">
        <f t="shared" si="0"/>
        <v>0</v>
      </c>
    </row>
    <row r="79" spans="1:9" ht="38.25">
      <c r="A79" s="41">
        <f t="shared" si="2"/>
        <v>68</v>
      </c>
      <c r="B79" s="104" t="s">
        <v>905</v>
      </c>
      <c r="C79" s="101" t="s">
        <v>766</v>
      </c>
      <c r="D79" s="101" t="s">
        <v>313</v>
      </c>
      <c r="E79" s="101" t="s">
        <v>904</v>
      </c>
      <c r="F79" s="101" t="s">
        <v>482</v>
      </c>
      <c r="G79" s="105">
        <v>78</v>
      </c>
      <c r="H79" s="105">
        <v>78</v>
      </c>
      <c r="I79" s="15">
        <f>SUM(G79-H79)</f>
        <v>0</v>
      </c>
    </row>
    <row r="80" spans="1:9" ht="12.75">
      <c r="A80" s="41">
        <f t="shared" si="2"/>
        <v>69</v>
      </c>
      <c r="B80" s="104" t="s">
        <v>301</v>
      </c>
      <c r="C80" s="101" t="s">
        <v>766</v>
      </c>
      <c r="D80" s="101" t="s">
        <v>313</v>
      </c>
      <c r="E80" s="101" t="s">
        <v>904</v>
      </c>
      <c r="F80" s="101" t="s">
        <v>253</v>
      </c>
      <c r="G80" s="105">
        <v>78</v>
      </c>
      <c r="H80" s="105">
        <v>78</v>
      </c>
      <c r="I80" s="15">
        <f>SUM(G80-H80)</f>
        <v>0</v>
      </c>
    </row>
    <row r="81" spans="1:9" ht="12.75">
      <c r="A81" s="41">
        <f t="shared" si="2"/>
        <v>70</v>
      </c>
      <c r="B81" s="104" t="s">
        <v>788</v>
      </c>
      <c r="C81" s="101" t="s">
        <v>766</v>
      </c>
      <c r="D81" s="101" t="s">
        <v>155</v>
      </c>
      <c r="E81" s="101" t="s">
        <v>281</v>
      </c>
      <c r="F81" s="101" t="s">
        <v>482</v>
      </c>
      <c r="G81" s="105">
        <v>18774</v>
      </c>
      <c r="H81" s="105">
        <v>18774</v>
      </c>
      <c r="I81" s="15">
        <f>SUM(G81-H81)</f>
        <v>0</v>
      </c>
    </row>
    <row r="82" spans="1:9" ht="25.5">
      <c r="A82" s="41">
        <f t="shared" si="2"/>
        <v>71</v>
      </c>
      <c r="B82" s="104" t="s">
        <v>316</v>
      </c>
      <c r="C82" s="101" t="s">
        <v>766</v>
      </c>
      <c r="D82" s="101" t="s">
        <v>155</v>
      </c>
      <c r="E82" s="101" t="s">
        <v>750</v>
      </c>
      <c r="F82" s="101" t="s">
        <v>482</v>
      </c>
      <c r="G82" s="105">
        <v>12041</v>
      </c>
      <c r="H82" s="105">
        <v>12041</v>
      </c>
      <c r="I82" s="15">
        <f aca="true" t="shared" si="3" ref="I82:I144">SUM(G82-H82)</f>
        <v>0</v>
      </c>
    </row>
    <row r="83" spans="1:9" ht="12.75">
      <c r="A83" s="41">
        <f t="shared" si="2"/>
        <v>72</v>
      </c>
      <c r="B83" s="104" t="s">
        <v>317</v>
      </c>
      <c r="C83" s="101" t="s">
        <v>766</v>
      </c>
      <c r="D83" s="101" t="s">
        <v>155</v>
      </c>
      <c r="E83" s="101" t="s">
        <v>156</v>
      </c>
      <c r="F83" s="101" t="s">
        <v>482</v>
      </c>
      <c r="G83" s="105">
        <v>12041</v>
      </c>
      <c r="H83" s="105">
        <v>12041</v>
      </c>
      <c r="I83" s="15">
        <f t="shared" si="3"/>
        <v>0</v>
      </c>
    </row>
    <row r="84" spans="1:9" ht="25.5">
      <c r="A84" s="41">
        <f t="shared" si="2"/>
        <v>73</v>
      </c>
      <c r="B84" s="104" t="s">
        <v>574</v>
      </c>
      <c r="C84" s="101" t="s">
        <v>766</v>
      </c>
      <c r="D84" s="101" t="s">
        <v>155</v>
      </c>
      <c r="E84" s="101" t="s">
        <v>156</v>
      </c>
      <c r="F84" s="101" t="s">
        <v>669</v>
      </c>
      <c r="G84" s="105">
        <v>12041</v>
      </c>
      <c r="H84" s="105">
        <v>12041</v>
      </c>
      <c r="I84" s="15">
        <f t="shared" si="3"/>
        <v>0</v>
      </c>
    </row>
    <row r="85" spans="1:9" ht="12.75">
      <c r="A85" s="41">
        <f t="shared" si="2"/>
        <v>74</v>
      </c>
      <c r="B85" s="104" t="s">
        <v>314</v>
      </c>
      <c r="C85" s="101" t="s">
        <v>766</v>
      </c>
      <c r="D85" s="101" t="s">
        <v>155</v>
      </c>
      <c r="E85" s="101" t="s">
        <v>315</v>
      </c>
      <c r="F85" s="101" t="s">
        <v>482</v>
      </c>
      <c r="G85" s="105">
        <v>6093</v>
      </c>
      <c r="H85" s="105">
        <v>6093</v>
      </c>
      <c r="I85" s="15">
        <f t="shared" si="3"/>
        <v>0</v>
      </c>
    </row>
    <row r="86" spans="1:9" ht="25.5">
      <c r="A86" s="41">
        <f t="shared" si="2"/>
        <v>75</v>
      </c>
      <c r="B86" s="104" t="s">
        <v>588</v>
      </c>
      <c r="C86" s="101" t="s">
        <v>766</v>
      </c>
      <c r="D86" s="101" t="s">
        <v>155</v>
      </c>
      <c r="E86" s="101" t="s">
        <v>143</v>
      </c>
      <c r="F86" s="101" t="s">
        <v>482</v>
      </c>
      <c r="G86" s="105">
        <v>6093</v>
      </c>
      <c r="H86" s="105">
        <v>6093</v>
      </c>
      <c r="I86" s="15">
        <f t="shared" si="3"/>
        <v>0</v>
      </c>
    </row>
    <row r="87" spans="1:9" ht="51">
      <c r="A87" s="41">
        <f t="shared" si="2"/>
        <v>76</v>
      </c>
      <c r="B87" s="104" t="s">
        <v>589</v>
      </c>
      <c r="C87" s="101" t="s">
        <v>766</v>
      </c>
      <c r="D87" s="101" t="s">
        <v>155</v>
      </c>
      <c r="E87" s="101" t="s">
        <v>318</v>
      </c>
      <c r="F87" s="101" t="s">
        <v>482</v>
      </c>
      <c r="G87" s="105">
        <v>6093</v>
      </c>
      <c r="H87" s="105">
        <v>6093</v>
      </c>
      <c r="I87" s="15">
        <f t="shared" si="3"/>
        <v>0</v>
      </c>
    </row>
    <row r="88" spans="1:9" ht="25.5">
      <c r="A88" s="41">
        <f t="shared" si="2"/>
        <v>77</v>
      </c>
      <c r="B88" s="104" t="s">
        <v>574</v>
      </c>
      <c r="C88" s="101" t="s">
        <v>766</v>
      </c>
      <c r="D88" s="101" t="s">
        <v>155</v>
      </c>
      <c r="E88" s="101" t="s">
        <v>318</v>
      </c>
      <c r="F88" s="101" t="s">
        <v>669</v>
      </c>
      <c r="G88" s="105">
        <v>6093</v>
      </c>
      <c r="H88" s="105">
        <v>6093</v>
      </c>
      <c r="I88" s="15">
        <f t="shared" si="3"/>
        <v>0</v>
      </c>
    </row>
    <row r="89" spans="1:9" ht="12.75">
      <c r="A89" s="41">
        <f t="shared" si="2"/>
        <v>78</v>
      </c>
      <c r="B89" s="104" t="s">
        <v>300</v>
      </c>
      <c r="C89" s="101" t="s">
        <v>766</v>
      </c>
      <c r="D89" s="101" t="s">
        <v>155</v>
      </c>
      <c r="E89" s="101" t="s">
        <v>478</v>
      </c>
      <c r="F89" s="101" t="s">
        <v>482</v>
      </c>
      <c r="G89" s="105">
        <v>640</v>
      </c>
      <c r="H89" s="105">
        <v>640</v>
      </c>
      <c r="I89" s="15">
        <f t="shared" si="3"/>
        <v>0</v>
      </c>
    </row>
    <row r="90" spans="1:9" ht="38.25">
      <c r="A90" s="41">
        <f t="shared" si="2"/>
        <v>79</v>
      </c>
      <c r="B90" s="104" t="s">
        <v>912</v>
      </c>
      <c r="C90" s="101" t="s">
        <v>766</v>
      </c>
      <c r="D90" s="101" t="s">
        <v>155</v>
      </c>
      <c r="E90" s="101" t="s">
        <v>499</v>
      </c>
      <c r="F90" s="101" t="s">
        <v>482</v>
      </c>
      <c r="G90" s="105">
        <v>520</v>
      </c>
      <c r="H90" s="105">
        <v>520</v>
      </c>
      <c r="I90" s="15">
        <f t="shared" si="3"/>
        <v>0</v>
      </c>
    </row>
    <row r="91" spans="1:9" ht="12.75">
      <c r="A91" s="41">
        <f t="shared" si="2"/>
        <v>80</v>
      </c>
      <c r="B91" s="104" t="s">
        <v>563</v>
      </c>
      <c r="C91" s="101" t="s">
        <v>766</v>
      </c>
      <c r="D91" s="101" t="s">
        <v>155</v>
      </c>
      <c r="E91" s="101" t="s">
        <v>499</v>
      </c>
      <c r="F91" s="101" t="s">
        <v>253</v>
      </c>
      <c r="G91" s="105">
        <v>520</v>
      </c>
      <c r="H91" s="105">
        <v>520</v>
      </c>
      <c r="I91" s="15">
        <f t="shared" si="3"/>
        <v>0</v>
      </c>
    </row>
    <row r="92" spans="1:9" s="14" customFormat="1" ht="38.25">
      <c r="A92" s="41">
        <f t="shared" si="2"/>
        <v>81</v>
      </c>
      <c r="B92" s="104" t="s">
        <v>913</v>
      </c>
      <c r="C92" s="101" t="s">
        <v>766</v>
      </c>
      <c r="D92" s="101" t="s">
        <v>155</v>
      </c>
      <c r="E92" s="101" t="s">
        <v>501</v>
      </c>
      <c r="F92" s="101" t="s">
        <v>482</v>
      </c>
      <c r="G92" s="105">
        <v>120</v>
      </c>
      <c r="H92" s="105">
        <v>120</v>
      </c>
      <c r="I92" s="15">
        <f t="shared" si="3"/>
        <v>0</v>
      </c>
    </row>
    <row r="93" spans="1:9" ht="12.75">
      <c r="A93" s="41">
        <f t="shared" si="2"/>
        <v>82</v>
      </c>
      <c r="B93" s="104" t="s">
        <v>563</v>
      </c>
      <c r="C93" s="101" t="s">
        <v>766</v>
      </c>
      <c r="D93" s="101" t="s">
        <v>155</v>
      </c>
      <c r="E93" s="101" t="s">
        <v>501</v>
      </c>
      <c r="F93" s="101" t="s">
        <v>253</v>
      </c>
      <c r="G93" s="105">
        <v>120</v>
      </c>
      <c r="H93" s="105">
        <v>120</v>
      </c>
      <c r="I93" s="15">
        <f t="shared" si="3"/>
        <v>0</v>
      </c>
    </row>
    <row r="94" spans="1:9" ht="12.75">
      <c r="A94" s="41">
        <f t="shared" si="2"/>
        <v>83</v>
      </c>
      <c r="B94" s="104" t="s">
        <v>789</v>
      </c>
      <c r="C94" s="101" t="s">
        <v>766</v>
      </c>
      <c r="D94" s="101" t="s">
        <v>688</v>
      </c>
      <c r="E94" s="101" t="s">
        <v>281</v>
      </c>
      <c r="F94" s="101" t="s">
        <v>482</v>
      </c>
      <c r="G94" s="105">
        <v>13357</v>
      </c>
      <c r="H94" s="105">
        <v>13357</v>
      </c>
      <c r="I94" s="15">
        <f t="shared" si="3"/>
        <v>0</v>
      </c>
    </row>
    <row r="95" spans="1:9" ht="12.75">
      <c r="A95" s="41">
        <f t="shared" si="2"/>
        <v>84</v>
      </c>
      <c r="B95" s="104" t="s">
        <v>790</v>
      </c>
      <c r="C95" s="101" t="s">
        <v>766</v>
      </c>
      <c r="D95" s="101" t="s">
        <v>689</v>
      </c>
      <c r="E95" s="101" t="s">
        <v>281</v>
      </c>
      <c r="F95" s="101" t="s">
        <v>482</v>
      </c>
      <c r="G95" s="105">
        <v>10846</v>
      </c>
      <c r="H95" s="105">
        <v>10846</v>
      </c>
      <c r="I95" s="15">
        <f t="shared" si="3"/>
        <v>0</v>
      </c>
    </row>
    <row r="96" spans="1:9" ht="12.75">
      <c r="A96" s="41">
        <f t="shared" si="2"/>
        <v>85</v>
      </c>
      <c r="B96" s="104" t="s">
        <v>289</v>
      </c>
      <c r="C96" s="101" t="s">
        <v>766</v>
      </c>
      <c r="D96" s="101" t="s">
        <v>689</v>
      </c>
      <c r="E96" s="101" t="s">
        <v>747</v>
      </c>
      <c r="F96" s="101" t="s">
        <v>482</v>
      </c>
      <c r="G96" s="105">
        <v>486</v>
      </c>
      <c r="H96" s="105">
        <v>486</v>
      </c>
      <c r="I96" s="15">
        <f t="shared" si="3"/>
        <v>0</v>
      </c>
    </row>
    <row r="97" spans="1:9" ht="12.75">
      <c r="A97" s="41">
        <f t="shared" si="2"/>
        <v>86</v>
      </c>
      <c r="B97" s="104" t="s">
        <v>575</v>
      </c>
      <c r="C97" s="101" t="s">
        <v>766</v>
      </c>
      <c r="D97" s="101" t="s">
        <v>689</v>
      </c>
      <c r="E97" s="101" t="s">
        <v>576</v>
      </c>
      <c r="F97" s="101" t="s">
        <v>482</v>
      </c>
      <c r="G97" s="105">
        <v>486</v>
      </c>
      <c r="H97" s="105">
        <v>486</v>
      </c>
      <c r="I97" s="15">
        <f t="shared" si="3"/>
        <v>0</v>
      </c>
    </row>
    <row r="98" spans="1:9" ht="38.25">
      <c r="A98" s="41">
        <f t="shared" si="2"/>
        <v>87</v>
      </c>
      <c r="B98" s="104" t="s">
        <v>590</v>
      </c>
      <c r="C98" s="101" t="s">
        <v>766</v>
      </c>
      <c r="D98" s="101" t="s">
        <v>689</v>
      </c>
      <c r="E98" s="101" t="s">
        <v>130</v>
      </c>
      <c r="F98" s="101" t="s">
        <v>482</v>
      </c>
      <c r="G98" s="105">
        <v>486</v>
      </c>
      <c r="H98" s="105">
        <v>486</v>
      </c>
      <c r="I98" s="15">
        <f t="shared" si="3"/>
        <v>0</v>
      </c>
    </row>
    <row r="99" spans="1:9" ht="12.75">
      <c r="A99" s="41">
        <f t="shared" si="2"/>
        <v>88</v>
      </c>
      <c r="B99" s="104" t="s">
        <v>591</v>
      </c>
      <c r="C99" s="101" t="s">
        <v>766</v>
      </c>
      <c r="D99" s="101" t="s">
        <v>689</v>
      </c>
      <c r="E99" s="101" t="s">
        <v>130</v>
      </c>
      <c r="F99" s="101" t="s">
        <v>146</v>
      </c>
      <c r="G99" s="105">
        <v>486</v>
      </c>
      <c r="H99" s="105">
        <v>486</v>
      </c>
      <c r="I99" s="15">
        <f t="shared" si="3"/>
        <v>0</v>
      </c>
    </row>
    <row r="100" spans="1:9" ht="12.75">
      <c r="A100" s="41">
        <f t="shared" si="2"/>
        <v>89</v>
      </c>
      <c r="B100" s="104" t="s">
        <v>314</v>
      </c>
      <c r="C100" s="101" t="s">
        <v>766</v>
      </c>
      <c r="D100" s="101" t="s">
        <v>689</v>
      </c>
      <c r="E100" s="101" t="s">
        <v>315</v>
      </c>
      <c r="F100" s="101" t="s">
        <v>482</v>
      </c>
      <c r="G100" s="105">
        <v>10200</v>
      </c>
      <c r="H100" s="105">
        <v>10200</v>
      </c>
      <c r="I100" s="15">
        <f t="shared" si="3"/>
        <v>0</v>
      </c>
    </row>
    <row r="101" spans="1:9" s="14" customFormat="1" ht="25.5">
      <c r="A101" s="41">
        <f t="shared" si="2"/>
        <v>90</v>
      </c>
      <c r="B101" s="104" t="s">
        <v>588</v>
      </c>
      <c r="C101" s="101" t="s">
        <v>766</v>
      </c>
      <c r="D101" s="101" t="s">
        <v>689</v>
      </c>
      <c r="E101" s="101" t="s">
        <v>143</v>
      </c>
      <c r="F101" s="101" t="s">
        <v>482</v>
      </c>
      <c r="G101" s="105">
        <v>10200</v>
      </c>
      <c r="H101" s="105">
        <v>10200</v>
      </c>
      <c r="I101" s="15">
        <f t="shared" si="3"/>
        <v>0</v>
      </c>
    </row>
    <row r="102" spans="1:9" ht="63.75">
      <c r="A102" s="41">
        <f t="shared" si="2"/>
        <v>91</v>
      </c>
      <c r="B102" s="104" t="s">
        <v>417</v>
      </c>
      <c r="C102" s="101" t="s">
        <v>766</v>
      </c>
      <c r="D102" s="101" t="s">
        <v>689</v>
      </c>
      <c r="E102" s="101" t="s">
        <v>914</v>
      </c>
      <c r="F102" s="101" t="s">
        <v>482</v>
      </c>
      <c r="G102" s="105">
        <v>10200</v>
      </c>
      <c r="H102" s="105">
        <v>10200</v>
      </c>
      <c r="I102" s="15">
        <f t="shared" si="3"/>
        <v>0</v>
      </c>
    </row>
    <row r="103" spans="1:9" ht="12.75">
      <c r="A103" s="41">
        <f t="shared" si="2"/>
        <v>92</v>
      </c>
      <c r="B103" s="104" t="s">
        <v>591</v>
      </c>
      <c r="C103" s="101" t="s">
        <v>766</v>
      </c>
      <c r="D103" s="101" t="s">
        <v>689</v>
      </c>
      <c r="E103" s="101" t="s">
        <v>914</v>
      </c>
      <c r="F103" s="101" t="s">
        <v>146</v>
      </c>
      <c r="G103" s="105">
        <v>10200</v>
      </c>
      <c r="H103" s="105">
        <v>10200</v>
      </c>
      <c r="I103" s="15">
        <f t="shared" si="3"/>
        <v>0</v>
      </c>
    </row>
    <row r="104" spans="1:9" ht="12.75">
      <c r="A104" s="41">
        <f t="shared" si="2"/>
        <v>93</v>
      </c>
      <c r="B104" s="104" t="s">
        <v>300</v>
      </c>
      <c r="C104" s="101" t="s">
        <v>766</v>
      </c>
      <c r="D104" s="101" t="s">
        <v>689</v>
      </c>
      <c r="E104" s="101" t="s">
        <v>478</v>
      </c>
      <c r="F104" s="101" t="s">
        <v>482</v>
      </c>
      <c r="G104" s="105">
        <v>160</v>
      </c>
      <c r="H104" s="105">
        <v>160</v>
      </c>
      <c r="I104" s="15">
        <f t="shared" si="3"/>
        <v>0</v>
      </c>
    </row>
    <row r="105" spans="1:9" ht="51">
      <c r="A105" s="41">
        <f t="shared" si="2"/>
        <v>94</v>
      </c>
      <c r="B105" s="104" t="s">
        <v>915</v>
      </c>
      <c r="C105" s="101" t="s">
        <v>766</v>
      </c>
      <c r="D105" s="101" t="s">
        <v>689</v>
      </c>
      <c r="E105" s="101" t="s">
        <v>531</v>
      </c>
      <c r="F105" s="101" t="s">
        <v>482</v>
      </c>
      <c r="G105" s="105">
        <v>160</v>
      </c>
      <c r="H105" s="105">
        <v>160</v>
      </c>
      <c r="I105" s="15">
        <f t="shared" si="3"/>
        <v>0</v>
      </c>
    </row>
    <row r="106" spans="1:9" ht="12.75">
      <c r="A106" s="41">
        <f t="shared" si="2"/>
        <v>95</v>
      </c>
      <c r="B106" s="104" t="s">
        <v>563</v>
      </c>
      <c r="C106" s="101" t="s">
        <v>766</v>
      </c>
      <c r="D106" s="101" t="s">
        <v>689</v>
      </c>
      <c r="E106" s="101" t="s">
        <v>531</v>
      </c>
      <c r="F106" s="101" t="s">
        <v>253</v>
      </c>
      <c r="G106" s="105">
        <v>160</v>
      </c>
      <c r="H106" s="105">
        <v>160</v>
      </c>
      <c r="I106" s="15">
        <f t="shared" si="3"/>
        <v>0</v>
      </c>
    </row>
    <row r="107" spans="1:9" ht="12.75">
      <c r="A107" s="41">
        <f t="shared" si="2"/>
        <v>96</v>
      </c>
      <c r="B107" s="104" t="s">
        <v>791</v>
      </c>
      <c r="C107" s="101" t="s">
        <v>766</v>
      </c>
      <c r="D107" s="101" t="s">
        <v>691</v>
      </c>
      <c r="E107" s="101" t="s">
        <v>281</v>
      </c>
      <c r="F107" s="101" t="s">
        <v>482</v>
      </c>
      <c r="G107" s="105">
        <v>2511</v>
      </c>
      <c r="H107" s="105">
        <v>2511</v>
      </c>
      <c r="I107" s="15">
        <f t="shared" si="3"/>
        <v>0</v>
      </c>
    </row>
    <row r="108" spans="1:9" ht="12.75">
      <c r="A108" s="41">
        <f t="shared" si="2"/>
        <v>97</v>
      </c>
      <c r="B108" s="104" t="s">
        <v>300</v>
      </c>
      <c r="C108" s="101" t="s">
        <v>766</v>
      </c>
      <c r="D108" s="101" t="s">
        <v>691</v>
      </c>
      <c r="E108" s="101" t="s">
        <v>478</v>
      </c>
      <c r="F108" s="101" t="s">
        <v>482</v>
      </c>
      <c r="G108" s="105">
        <v>2511</v>
      </c>
      <c r="H108" s="105">
        <v>2511</v>
      </c>
      <c r="I108" s="15">
        <f t="shared" si="3"/>
        <v>0</v>
      </c>
    </row>
    <row r="109" spans="1:9" ht="25.5">
      <c r="A109" s="41">
        <f t="shared" si="2"/>
        <v>98</v>
      </c>
      <c r="B109" s="104" t="s">
        <v>916</v>
      </c>
      <c r="C109" s="101" t="s">
        <v>766</v>
      </c>
      <c r="D109" s="101" t="s">
        <v>691</v>
      </c>
      <c r="E109" s="101" t="s">
        <v>519</v>
      </c>
      <c r="F109" s="101" t="s">
        <v>482</v>
      </c>
      <c r="G109" s="105">
        <v>500</v>
      </c>
      <c r="H109" s="105">
        <v>500</v>
      </c>
      <c r="I109" s="15">
        <f t="shared" si="3"/>
        <v>0</v>
      </c>
    </row>
    <row r="110" spans="1:9" s="14" customFormat="1" ht="12.75">
      <c r="A110" s="41">
        <f t="shared" si="2"/>
        <v>99</v>
      </c>
      <c r="B110" s="104" t="s">
        <v>563</v>
      </c>
      <c r="C110" s="101" t="s">
        <v>766</v>
      </c>
      <c r="D110" s="101" t="s">
        <v>691</v>
      </c>
      <c r="E110" s="101" t="s">
        <v>519</v>
      </c>
      <c r="F110" s="101" t="s">
        <v>253</v>
      </c>
      <c r="G110" s="105">
        <v>500</v>
      </c>
      <c r="H110" s="105">
        <v>500</v>
      </c>
      <c r="I110" s="15">
        <f t="shared" si="3"/>
        <v>0</v>
      </c>
    </row>
    <row r="111" spans="1:9" ht="63.75">
      <c r="A111" s="41">
        <f t="shared" si="2"/>
        <v>100</v>
      </c>
      <c r="B111" s="104" t="s">
        <v>994</v>
      </c>
      <c r="C111" s="101" t="s">
        <v>766</v>
      </c>
      <c r="D111" s="101" t="s">
        <v>691</v>
      </c>
      <c r="E111" s="101" t="s">
        <v>521</v>
      </c>
      <c r="F111" s="101" t="s">
        <v>482</v>
      </c>
      <c r="G111" s="105">
        <v>1101</v>
      </c>
      <c r="H111" s="105">
        <v>1101</v>
      </c>
      <c r="I111" s="15">
        <f t="shared" si="3"/>
        <v>0</v>
      </c>
    </row>
    <row r="112" spans="1:9" ht="12.75">
      <c r="A112" s="41">
        <f t="shared" si="2"/>
        <v>101</v>
      </c>
      <c r="B112" s="104" t="s">
        <v>563</v>
      </c>
      <c r="C112" s="101" t="s">
        <v>766</v>
      </c>
      <c r="D112" s="101" t="s">
        <v>691</v>
      </c>
      <c r="E112" s="101" t="s">
        <v>521</v>
      </c>
      <c r="F112" s="101" t="s">
        <v>253</v>
      </c>
      <c r="G112" s="105">
        <v>1101</v>
      </c>
      <c r="H112" s="105">
        <v>1101</v>
      </c>
      <c r="I112" s="15">
        <f t="shared" si="3"/>
        <v>0</v>
      </c>
    </row>
    <row r="113" spans="1:9" ht="25.5">
      <c r="A113" s="41">
        <f t="shared" si="2"/>
        <v>102</v>
      </c>
      <c r="B113" s="104" t="s">
        <v>565</v>
      </c>
      <c r="C113" s="101" t="s">
        <v>766</v>
      </c>
      <c r="D113" s="101" t="s">
        <v>691</v>
      </c>
      <c r="E113" s="101" t="s">
        <v>533</v>
      </c>
      <c r="F113" s="101" t="s">
        <v>482</v>
      </c>
      <c r="G113" s="105">
        <v>910</v>
      </c>
      <c r="H113" s="105">
        <v>910</v>
      </c>
      <c r="I113" s="15">
        <f t="shared" si="3"/>
        <v>0</v>
      </c>
    </row>
    <row r="114" spans="1:9" ht="12.75">
      <c r="A114" s="41">
        <f t="shared" si="2"/>
        <v>103</v>
      </c>
      <c r="B114" s="104" t="s">
        <v>563</v>
      </c>
      <c r="C114" s="101" t="s">
        <v>766</v>
      </c>
      <c r="D114" s="101" t="s">
        <v>691</v>
      </c>
      <c r="E114" s="101" t="s">
        <v>533</v>
      </c>
      <c r="F114" s="101" t="s">
        <v>253</v>
      </c>
      <c r="G114" s="105">
        <v>910</v>
      </c>
      <c r="H114" s="105">
        <v>910</v>
      </c>
      <c r="I114" s="15">
        <f t="shared" si="3"/>
        <v>0</v>
      </c>
    </row>
    <row r="115" spans="1:9" ht="12.75">
      <c r="A115" s="41">
        <f t="shared" si="2"/>
        <v>104</v>
      </c>
      <c r="B115" s="104" t="s">
        <v>792</v>
      </c>
      <c r="C115" s="101" t="s">
        <v>766</v>
      </c>
      <c r="D115" s="101" t="s">
        <v>694</v>
      </c>
      <c r="E115" s="101" t="s">
        <v>281</v>
      </c>
      <c r="F115" s="101" t="s">
        <v>482</v>
      </c>
      <c r="G115" s="105">
        <v>1776</v>
      </c>
      <c r="H115" s="105">
        <v>1776</v>
      </c>
      <c r="I115" s="15">
        <f t="shared" si="3"/>
        <v>0</v>
      </c>
    </row>
    <row r="116" spans="1:9" ht="12.75">
      <c r="A116" s="41">
        <f t="shared" si="2"/>
        <v>105</v>
      </c>
      <c r="B116" s="104" t="s">
        <v>793</v>
      </c>
      <c r="C116" s="101" t="s">
        <v>766</v>
      </c>
      <c r="D116" s="101" t="s">
        <v>695</v>
      </c>
      <c r="E116" s="101" t="s">
        <v>281</v>
      </c>
      <c r="F116" s="101" t="s">
        <v>482</v>
      </c>
      <c r="G116" s="105">
        <v>1776</v>
      </c>
      <c r="H116" s="105">
        <v>1776</v>
      </c>
      <c r="I116" s="15">
        <f t="shared" si="3"/>
        <v>0</v>
      </c>
    </row>
    <row r="117" spans="1:9" ht="12.75">
      <c r="A117" s="41">
        <f t="shared" si="2"/>
        <v>106</v>
      </c>
      <c r="B117" s="104" t="s">
        <v>300</v>
      </c>
      <c r="C117" s="101" t="s">
        <v>766</v>
      </c>
      <c r="D117" s="101" t="s">
        <v>695</v>
      </c>
      <c r="E117" s="101" t="s">
        <v>478</v>
      </c>
      <c r="F117" s="101" t="s">
        <v>482</v>
      </c>
      <c r="G117" s="105">
        <v>1776</v>
      </c>
      <c r="H117" s="105">
        <v>1776</v>
      </c>
      <c r="I117" s="15">
        <f t="shared" si="3"/>
        <v>0</v>
      </c>
    </row>
    <row r="118" spans="1:9" ht="38.25">
      <c r="A118" s="41">
        <f t="shared" si="2"/>
        <v>107</v>
      </c>
      <c r="B118" s="104" t="s">
        <v>566</v>
      </c>
      <c r="C118" s="101" t="s">
        <v>766</v>
      </c>
      <c r="D118" s="101" t="s">
        <v>695</v>
      </c>
      <c r="E118" s="101" t="s">
        <v>515</v>
      </c>
      <c r="F118" s="101" t="s">
        <v>482</v>
      </c>
      <c r="G118" s="105">
        <v>1776</v>
      </c>
      <c r="H118" s="105">
        <v>1776</v>
      </c>
      <c r="I118" s="15">
        <f t="shared" si="3"/>
        <v>0</v>
      </c>
    </row>
    <row r="119" spans="1:9" ht="12.75">
      <c r="A119" s="41">
        <f t="shared" si="2"/>
        <v>108</v>
      </c>
      <c r="B119" s="104" t="s">
        <v>563</v>
      </c>
      <c r="C119" s="101" t="s">
        <v>766</v>
      </c>
      <c r="D119" s="101" t="s">
        <v>695</v>
      </c>
      <c r="E119" s="101" t="s">
        <v>515</v>
      </c>
      <c r="F119" s="101" t="s">
        <v>253</v>
      </c>
      <c r="G119" s="105">
        <v>1776</v>
      </c>
      <c r="H119" s="105">
        <v>1776</v>
      </c>
      <c r="I119" s="15">
        <f t="shared" si="3"/>
        <v>0</v>
      </c>
    </row>
    <row r="120" spans="1:9" ht="12.75">
      <c r="A120" s="41">
        <f t="shared" si="2"/>
        <v>109</v>
      </c>
      <c r="B120" s="104" t="s">
        <v>796</v>
      </c>
      <c r="C120" s="101" t="s">
        <v>766</v>
      </c>
      <c r="D120" s="101" t="s">
        <v>721</v>
      </c>
      <c r="E120" s="101" t="s">
        <v>281</v>
      </c>
      <c r="F120" s="101" t="s">
        <v>482</v>
      </c>
      <c r="G120" s="105">
        <v>57534.1</v>
      </c>
      <c r="H120" s="105">
        <v>57607.8</v>
      </c>
      <c r="I120" s="15">
        <f t="shared" si="3"/>
        <v>-73.70000000000437</v>
      </c>
    </row>
    <row r="121" spans="1:9" ht="12.75">
      <c r="A121" s="41">
        <f t="shared" si="2"/>
        <v>110</v>
      </c>
      <c r="B121" s="104" t="s">
        <v>797</v>
      </c>
      <c r="C121" s="101" t="s">
        <v>766</v>
      </c>
      <c r="D121" s="101" t="s">
        <v>722</v>
      </c>
      <c r="E121" s="101" t="s">
        <v>281</v>
      </c>
      <c r="F121" s="101" t="s">
        <v>482</v>
      </c>
      <c r="G121" s="105">
        <v>2349</v>
      </c>
      <c r="H121" s="105">
        <v>2349</v>
      </c>
      <c r="I121" s="15">
        <f t="shared" si="3"/>
        <v>0</v>
      </c>
    </row>
    <row r="122" spans="1:9" ht="25.5">
      <c r="A122" s="41">
        <f t="shared" si="2"/>
        <v>111</v>
      </c>
      <c r="B122" s="104" t="s">
        <v>917</v>
      </c>
      <c r="C122" s="101" t="s">
        <v>766</v>
      </c>
      <c r="D122" s="101" t="s">
        <v>722</v>
      </c>
      <c r="E122" s="101" t="s">
        <v>723</v>
      </c>
      <c r="F122" s="101" t="s">
        <v>482</v>
      </c>
      <c r="G122" s="105">
        <v>2349</v>
      </c>
      <c r="H122" s="105">
        <v>2349</v>
      </c>
      <c r="I122" s="15">
        <f t="shared" si="3"/>
        <v>0</v>
      </c>
    </row>
    <row r="123" spans="1:9" ht="12.75">
      <c r="A123" s="41">
        <f t="shared" si="2"/>
        <v>112</v>
      </c>
      <c r="B123" s="104" t="s">
        <v>592</v>
      </c>
      <c r="C123" s="101" t="s">
        <v>766</v>
      </c>
      <c r="D123" s="101" t="s">
        <v>722</v>
      </c>
      <c r="E123" s="101" t="s">
        <v>723</v>
      </c>
      <c r="F123" s="101" t="s">
        <v>724</v>
      </c>
      <c r="G123" s="105">
        <v>2349</v>
      </c>
      <c r="H123" s="105">
        <v>2349</v>
      </c>
      <c r="I123" s="15">
        <f t="shared" si="3"/>
        <v>0</v>
      </c>
    </row>
    <row r="124" spans="1:9" ht="12.75">
      <c r="A124" s="41">
        <f t="shared" si="2"/>
        <v>113</v>
      </c>
      <c r="B124" s="104" t="s">
        <v>798</v>
      </c>
      <c r="C124" s="101" t="s">
        <v>766</v>
      </c>
      <c r="D124" s="101" t="s">
        <v>725</v>
      </c>
      <c r="E124" s="101" t="s">
        <v>281</v>
      </c>
      <c r="F124" s="101" t="s">
        <v>482</v>
      </c>
      <c r="G124" s="105">
        <v>55185.1</v>
      </c>
      <c r="H124" s="105">
        <v>55258.8</v>
      </c>
      <c r="I124" s="15">
        <f t="shared" si="3"/>
        <v>-73.70000000000437</v>
      </c>
    </row>
    <row r="125" spans="1:9" ht="12.75">
      <c r="A125" s="41">
        <f t="shared" si="2"/>
        <v>114</v>
      </c>
      <c r="B125" s="104" t="s">
        <v>919</v>
      </c>
      <c r="C125" s="101" t="s">
        <v>766</v>
      </c>
      <c r="D125" s="101" t="s">
        <v>725</v>
      </c>
      <c r="E125" s="101" t="s">
        <v>751</v>
      </c>
      <c r="F125" s="101" t="s">
        <v>482</v>
      </c>
      <c r="G125" s="105">
        <v>16583</v>
      </c>
      <c r="H125" s="105">
        <v>16583</v>
      </c>
      <c r="I125" s="15">
        <f t="shared" si="3"/>
        <v>0</v>
      </c>
    </row>
    <row r="126" spans="1:9" ht="25.5">
      <c r="A126" s="41">
        <f t="shared" si="2"/>
        <v>115</v>
      </c>
      <c r="B126" s="104" t="s">
        <v>920</v>
      </c>
      <c r="C126" s="101" t="s">
        <v>766</v>
      </c>
      <c r="D126" s="101" t="s">
        <v>725</v>
      </c>
      <c r="E126" s="101" t="s">
        <v>838</v>
      </c>
      <c r="F126" s="101" t="s">
        <v>482</v>
      </c>
      <c r="G126" s="105">
        <v>7023</v>
      </c>
      <c r="H126" s="105">
        <v>7023</v>
      </c>
      <c r="I126" s="15">
        <f t="shared" si="3"/>
        <v>0</v>
      </c>
    </row>
    <row r="127" spans="1:9" ht="12.75">
      <c r="A127" s="41">
        <f t="shared" si="2"/>
        <v>116</v>
      </c>
      <c r="B127" s="104" t="s">
        <v>592</v>
      </c>
      <c r="C127" s="101" t="s">
        <v>766</v>
      </c>
      <c r="D127" s="101" t="s">
        <v>725</v>
      </c>
      <c r="E127" s="101" t="s">
        <v>838</v>
      </c>
      <c r="F127" s="101" t="s">
        <v>724</v>
      </c>
      <c r="G127" s="105">
        <v>7023</v>
      </c>
      <c r="H127" s="105">
        <v>7023</v>
      </c>
      <c r="I127" s="15">
        <f t="shared" si="3"/>
        <v>0</v>
      </c>
    </row>
    <row r="128" spans="1:9" ht="25.5">
      <c r="A128" s="41">
        <f t="shared" si="2"/>
        <v>117</v>
      </c>
      <c r="B128" s="104" t="s">
        <v>921</v>
      </c>
      <c r="C128" s="101" t="s">
        <v>766</v>
      </c>
      <c r="D128" s="101" t="s">
        <v>725</v>
      </c>
      <c r="E128" s="101" t="s">
        <v>693</v>
      </c>
      <c r="F128" s="101" t="s">
        <v>482</v>
      </c>
      <c r="G128" s="105">
        <v>9560</v>
      </c>
      <c r="H128" s="105">
        <v>9560</v>
      </c>
      <c r="I128" s="15">
        <f t="shared" si="3"/>
        <v>0</v>
      </c>
    </row>
    <row r="129" spans="1:9" ht="12.75">
      <c r="A129" s="41">
        <f t="shared" si="2"/>
        <v>118</v>
      </c>
      <c r="B129" s="104" t="s">
        <v>592</v>
      </c>
      <c r="C129" s="101" t="s">
        <v>766</v>
      </c>
      <c r="D129" s="101" t="s">
        <v>725</v>
      </c>
      <c r="E129" s="101" t="s">
        <v>693</v>
      </c>
      <c r="F129" s="101" t="s">
        <v>724</v>
      </c>
      <c r="G129" s="105">
        <v>9560</v>
      </c>
      <c r="H129" s="105">
        <v>9560</v>
      </c>
      <c r="I129" s="15">
        <f t="shared" si="3"/>
        <v>0</v>
      </c>
    </row>
    <row r="130" spans="1:9" ht="12.75">
      <c r="A130" s="41">
        <f t="shared" si="2"/>
        <v>119</v>
      </c>
      <c r="B130" s="104" t="s">
        <v>289</v>
      </c>
      <c r="C130" s="101" t="s">
        <v>766</v>
      </c>
      <c r="D130" s="101" t="s">
        <v>725</v>
      </c>
      <c r="E130" s="101" t="s">
        <v>747</v>
      </c>
      <c r="F130" s="101" t="s">
        <v>482</v>
      </c>
      <c r="G130" s="105">
        <v>36679.7</v>
      </c>
      <c r="H130" s="105">
        <v>36679.7</v>
      </c>
      <c r="I130" s="15">
        <f t="shared" si="3"/>
        <v>0</v>
      </c>
    </row>
    <row r="131" spans="1:9" ht="12.75">
      <c r="A131" s="41">
        <f t="shared" si="2"/>
        <v>120</v>
      </c>
      <c r="B131" s="104" t="s">
        <v>575</v>
      </c>
      <c r="C131" s="101" t="s">
        <v>766</v>
      </c>
      <c r="D131" s="101" t="s">
        <v>725</v>
      </c>
      <c r="E131" s="101" t="s">
        <v>576</v>
      </c>
      <c r="F131" s="101" t="s">
        <v>482</v>
      </c>
      <c r="G131" s="105">
        <v>598.7</v>
      </c>
      <c r="H131" s="105">
        <v>598.7</v>
      </c>
      <c r="I131" s="15">
        <f t="shared" si="3"/>
        <v>0</v>
      </c>
    </row>
    <row r="132" spans="1:9" ht="25.5">
      <c r="A132" s="41">
        <f t="shared" si="2"/>
        <v>121</v>
      </c>
      <c r="B132" s="104" t="s">
        <v>593</v>
      </c>
      <c r="C132" s="101" t="s">
        <v>766</v>
      </c>
      <c r="D132" s="101" t="s">
        <v>725</v>
      </c>
      <c r="E132" s="101" t="s">
        <v>690</v>
      </c>
      <c r="F132" s="101" t="s">
        <v>482</v>
      </c>
      <c r="G132" s="105">
        <v>598.7</v>
      </c>
      <c r="H132" s="105">
        <v>598.7</v>
      </c>
      <c r="I132" s="15">
        <f t="shared" si="3"/>
        <v>0</v>
      </c>
    </row>
    <row r="133" spans="1:9" ht="12.75">
      <c r="A133" s="41">
        <f t="shared" si="2"/>
        <v>122</v>
      </c>
      <c r="B133" s="104" t="s">
        <v>592</v>
      </c>
      <c r="C133" s="101" t="s">
        <v>766</v>
      </c>
      <c r="D133" s="101" t="s">
        <v>725</v>
      </c>
      <c r="E133" s="101" t="s">
        <v>690</v>
      </c>
      <c r="F133" s="101" t="s">
        <v>724</v>
      </c>
      <c r="G133" s="105">
        <v>598.7</v>
      </c>
      <c r="H133" s="105">
        <v>598.7</v>
      </c>
      <c r="I133" s="15">
        <f t="shared" si="3"/>
        <v>0</v>
      </c>
    </row>
    <row r="134" spans="1:9" ht="63.75">
      <c r="A134" s="41">
        <f t="shared" si="2"/>
        <v>123</v>
      </c>
      <c r="B134" s="104" t="s">
        <v>416</v>
      </c>
      <c r="C134" s="101" t="s">
        <v>766</v>
      </c>
      <c r="D134" s="101" t="s">
        <v>725</v>
      </c>
      <c r="E134" s="101" t="s">
        <v>579</v>
      </c>
      <c r="F134" s="101" t="s">
        <v>482</v>
      </c>
      <c r="G134" s="105">
        <v>36081</v>
      </c>
      <c r="H134" s="105">
        <v>36081</v>
      </c>
      <c r="I134" s="15">
        <f t="shared" si="3"/>
        <v>0</v>
      </c>
    </row>
    <row r="135" spans="1:9" ht="51">
      <c r="A135" s="41">
        <f t="shared" si="2"/>
        <v>124</v>
      </c>
      <c r="B135" s="104" t="s">
        <v>594</v>
      </c>
      <c r="C135" s="101" t="s">
        <v>766</v>
      </c>
      <c r="D135" s="101" t="s">
        <v>725</v>
      </c>
      <c r="E135" s="101" t="s">
        <v>141</v>
      </c>
      <c r="F135" s="101" t="s">
        <v>482</v>
      </c>
      <c r="G135" s="105">
        <v>36081</v>
      </c>
      <c r="H135" s="105">
        <v>36081</v>
      </c>
      <c r="I135" s="15">
        <f t="shared" si="3"/>
        <v>0</v>
      </c>
    </row>
    <row r="136" spans="1:9" ht="12.75">
      <c r="A136" s="41">
        <f t="shared" si="2"/>
        <v>125</v>
      </c>
      <c r="B136" s="104" t="s">
        <v>595</v>
      </c>
      <c r="C136" s="101" t="s">
        <v>766</v>
      </c>
      <c r="D136" s="101" t="s">
        <v>725</v>
      </c>
      <c r="E136" s="101" t="s">
        <v>141</v>
      </c>
      <c r="F136" s="101" t="s">
        <v>638</v>
      </c>
      <c r="G136" s="105">
        <v>36081</v>
      </c>
      <c r="H136" s="105">
        <v>36081</v>
      </c>
      <c r="I136" s="15">
        <f t="shared" si="3"/>
        <v>0</v>
      </c>
    </row>
    <row r="137" spans="1:9" ht="12.75">
      <c r="A137" s="41">
        <f t="shared" si="2"/>
        <v>126</v>
      </c>
      <c r="B137" s="104" t="s">
        <v>314</v>
      </c>
      <c r="C137" s="101" t="s">
        <v>766</v>
      </c>
      <c r="D137" s="101" t="s">
        <v>725</v>
      </c>
      <c r="E137" s="101" t="s">
        <v>315</v>
      </c>
      <c r="F137" s="101" t="s">
        <v>482</v>
      </c>
      <c r="G137" s="105">
        <v>239.4</v>
      </c>
      <c r="H137" s="105">
        <v>313.1</v>
      </c>
      <c r="I137" s="15">
        <f t="shared" si="3"/>
        <v>-73.70000000000002</v>
      </c>
    </row>
    <row r="138" spans="1:9" ht="25.5">
      <c r="A138" s="41">
        <f t="shared" si="2"/>
        <v>127</v>
      </c>
      <c r="B138" s="104" t="s">
        <v>588</v>
      </c>
      <c r="C138" s="101" t="s">
        <v>766</v>
      </c>
      <c r="D138" s="101" t="s">
        <v>725</v>
      </c>
      <c r="E138" s="101" t="s">
        <v>143</v>
      </c>
      <c r="F138" s="101" t="s">
        <v>482</v>
      </c>
      <c r="G138" s="105">
        <v>239.4</v>
      </c>
      <c r="H138" s="105">
        <v>313.1</v>
      </c>
      <c r="I138" s="15">
        <f t="shared" si="3"/>
        <v>-73.70000000000002</v>
      </c>
    </row>
    <row r="139" spans="1:9" ht="38.25">
      <c r="A139" s="41">
        <f t="shared" si="2"/>
        <v>128</v>
      </c>
      <c r="B139" s="104" t="s">
        <v>596</v>
      </c>
      <c r="C139" s="101" t="s">
        <v>766</v>
      </c>
      <c r="D139" s="101" t="s">
        <v>725</v>
      </c>
      <c r="E139" s="101" t="s">
        <v>847</v>
      </c>
      <c r="F139" s="101" t="s">
        <v>482</v>
      </c>
      <c r="G139" s="105">
        <v>239.4</v>
      </c>
      <c r="H139" s="105">
        <v>313.1</v>
      </c>
      <c r="I139" s="15">
        <f t="shared" si="3"/>
        <v>-73.70000000000002</v>
      </c>
    </row>
    <row r="140" spans="1:9" ht="12.75">
      <c r="A140" s="41">
        <f t="shared" si="2"/>
        <v>129</v>
      </c>
      <c r="B140" s="104" t="s">
        <v>592</v>
      </c>
      <c r="C140" s="101" t="s">
        <v>766</v>
      </c>
      <c r="D140" s="101" t="s">
        <v>725</v>
      </c>
      <c r="E140" s="101" t="s">
        <v>847</v>
      </c>
      <c r="F140" s="101" t="s">
        <v>724</v>
      </c>
      <c r="G140" s="105">
        <v>239.4</v>
      </c>
      <c r="H140" s="105">
        <v>313.1</v>
      </c>
      <c r="I140" s="15">
        <f t="shared" si="3"/>
        <v>-73.70000000000002</v>
      </c>
    </row>
    <row r="141" spans="1:9" ht="12.75">
      <c r="A141" s="41">
        <f t="shared" si="2"/>
        <v>130</v>
      </c>
      <c r="B141" s="104" t="s">
        <v>300</v>
      </c>
      <c r="C141" s="101" t="s">
        <v>766</v>
      </c>
      <c r="D141" s="101" t="s">
        <v>725</v>
      </c>
      <c r="E141" s="101" t="s">
        <v>478</v>
      </c>
      <c r="F141" s="101" t="s">
        <v>482</v>
      </c>
      <c r="G141" s="105">
        <v>1683</v>
      </c>
      <c r="H141" s="105">
        <v>1683</v>
      </c>
      <c r="I141" s="15">
        <f t="shared" si="3"/>
        <v>0</v>
      </c>
    </row>
    <row r="142" spans="1:9" ht="25.5">
      <c r="A142" s="41">
        <f aca="true" t="shared" si="4" ref="A142:A208">SUM(A141+1)</f>
        <v>131</v>
      </c>
      <c r="B142" s="104" t="s">
        <v>567</v>
      </c>
      <c r="C142" s="101" t="s">
        <v>766</v>
      </c>
      <c r="D142" s="101" t="s">
        <v>725</v>
      </c>
      <c r="E142" s="101" t="s">
        <v>507</v>
      </c>
      <c r="F142" s="101" t="s">
        <v>482</v>
      </c>
      <c r="G142" s="105">
        <v>900</v>
      </c>
      <c r="H142" s="105">
        <v>900</v>
      </c>
      <c r="I142" s="15">
        <f t="shared" si="3"/>
        <v>0</v>
      </c>
    </row>
    <row r="143" spans="1:9" ht="12.75">
      <c r="A143" s="41">
        <f t="shared" si="4"/>
        <v>132</v>
      </c>
      <c r="B143" s="104" t="s">
        <v>563</v>
      </c>
      <c r="C143" s="101" t="s">
        <v>766</v>
      </c>
      <c r="D143" s="101" t="s">
        <v>725</v>
      </c>
      <c r="E143" s="101" t="s">
        <v>507</v>
      </c>
      <c r="F143" s="101" t="s">
        <v>253</v>
      </c>
      <c r="G143" s="105">
        <v>900</v>
      </c>
      <c r="H143" s="105">
        <v>900</v>
      </c>
      <c r="I143" s="15">
        <f t="shared" si="3"/>
        <v>0</v>
      </c>
    </row>
    <row r="144" spans="1:9" ht="38.25">
      <c r="A144" s="41">
        <f t="shared" si="4"/>
        <v>133</v>
      </c>
      <c r="B144" s="104" t="s">
        <v>924</v>
      </c>
      <c r="C144" s="101" t="s">
        <v>766</v>
      </c>
      <c r="D144" s="101" t="s">
        <v>725</v>
      </c>
      <c r="E144" s="101" t="s">
        <v>517</v>
      </c>
      <c r="F144" s="101" t="s">
        <v>482</v>
      </c>
      <c r="G144" s="105">
        <v>493</v>
      </c>
      <c r="H144" s="105">
        <v>493</v>
      </c>
      <c r="I144" s="15">
        <f t="shared" si="3"/>
        <v>0</v>
      </c>
    </row>
    <row r="145" spans="1:9" ht="12.75">
      <c r="A145" s="41">
        <f t="shared" si="4"/>
        <v>134</v>
      </c>
      <c r="B145" s="104" t="s">
        <v>563</v>
      </c>
      <c r="C145" s="101" t="s">
        <v>766</v>
      </c>
      <c r="D145" s="101" t="s">
        <v>725</v>
      </c>
      <c r="E145" s="101" t="s">
        <v>517</v>
      </c>
      <c r="F145" s="101" t="s">
        <v>253</v>
      </c>
      <c r="G145" s="105">
        <v>493</v>
      </c>
      <c r="H145" s="105">
        <v>493</v>
      </c>
      <c r="I145" s="15">
        <f aca="true" t="shared" si="5" ref="I145:I211">SUM(G145-H145)</f>
        <v>0</v>
      </c>
    </row>
    <row r="146" spans="1:9" ht="51">
      <c r="A146" s="41">
        <f t="shared" si="4"/>
        <v>135</v>
      </c>
      <c r="B146" s="104" t="s">
        <v>915</v>
      </c>
      <c r="C146" s="101" t="s">
        <v>766</v>
      </c>
      <c r="D146" s="101" t="s">
        <v>725</v>
      </c>
      <c r="E146" s="101" t="s">
        <v>531</v>
      </c>
      <c r="F146" s="101" t="s">
        <v>482</v>
      </c>
      <c r="G146" s="105">
        <v>290</v>
      </c>
      <c r="H146" s="105">
        <v>290</v>
      </c>
      <c r="I146" s="15">
        <f t="shared" si="5"/>
        <v>0</v>
      </c>
    </row>
    <row r="147" spans="1:9" ht="12.75">
      <c r="A147" s="41">
        <f t="shared" si="4"/>
        <v>136</v>
      </c>
      <c r="B147" s="104" t="s">
        <v>563</v>
      </c>
      <c r="C147" s="101" t="s">
        <v>766</v>
      </c>
      <c r="D147" s="101" t="s">
        <v>725</v>
      </c>
      <c r="E147" s="101" t="s">
        <v>531</v>
      </c>
      <c r="F147" s="101" t="s">
        <v>253</v>
      </c>
      <c r="G147" s="105">
        <v>290</v>
      </c>
      <c r="H147" s="105">
        <v>290</v>
      </c>
      <c r="I147" s="15">
        <f t="shared" si="5"/>
        <v>0</v>
      </c>
    </row>
    <row r="148" spans="1:9" ht="38.25">
      <c r="A148" s="41">
        <f t="shared" si="4"/>
        <v>137</v>
      </c>
      <c r="B148" s="104" t="s">
        <v>925</v>
      </c>
      <c r="C148" s="101" t="s">
        <v>766</v>
      </c>
      <c r="D148" s="101" t="s">
        <v>926</v>
      </c>
      <c r="E148" s="101" t="s">
        <v>281</v>
      </c>
      <c r="F148" s="101" t="s">
        <v>482</v>
      </c>
      <c r="G148" s="105">
        <f>SUM(G149+G156)</f>
        <v>92960</v>
      </c>
      <c r="H148" s="105">
        <v>92960</v>
      </c>
      <c r="I148" s="15">
        <f t="shared" si="5"/>
        <v>0</v>
      </c>
    </row>
    <row r="149" spans="1:9" ht="25.5">
      <c r="A149" s="41">
        <f t="shared" si="4"/>
        <v>138</v>
      </c>
      <c r="B149" s="104" t="s">
        <v>927</v>
      </c>
      <c r="C149" s="101" t="s">
        <v>766</v>
      </c>
      <c r="D149" s="101" t="s">
        <v>928</v>
      </c>
      <c r="E149" s="101" t="s">
        <v>281</v>
      </c>
      <c r="F149" s="101" t="s">
        <v>482</v>
      </c>
      <c r="G149" s="105">
        <f>SUM(G152+G155)</f>
        <v>18048</v>
      </c>
      <c r="H149" s="105">
        <v>40136</v>
      </c>
      <c r="I149" s="15">
        <f t="shared" si="5"/>
        <v>-22088</v>
      </c>
    </row>
    <row r="150" spans="1:9" ht="12.75">
      <c r="A150" s="41">
        <f t="shared" si="4"/>
        <v>139</v>
      </c>
      <c r="B150" s="104" t="s">
        <v>929</v>
      </c>
      <c r="C150" s="101" t="s">
        <v>766</v>
      </c>
      <c r="D150" s="101" t="s">
        <v>928</v>
      </c>
      <c r="E150" s="101" t="s">
        <v>763</v>
      </c>
      <c r="F150" s="101" t="s">
        <v>482</v>
      </c>
      <c r="G150" s="105">
        <v>3619</v>
      </c>
      <c r="H150" s="105">
        <v>40136</v>
      </c>
      <c r="I150" s="15">
        <f t="shared" si="5"/>
        <v>-36517</v>
      </c>
    </row>
    <row r="151" spans="1:9" ht="12.75">
      <c r="A151" s="41">
        <f t="shared" si="4"/>
        <v>140</v>
      </c>
      <c r="B151" s="104" t="s">
        <v>930</v>
      </c>
      <c r="C151" s="101" t="s">
        <v>766</v>
      </c>
      <c r="D151" s="101" t="s">
        <v>928</v>
      </c>
      <c r="E151" s="101" t="s">
        <v>728</v>
      </c>
      <c r="F151" s="101" t="s">
        <v>482</v>
      </c>
      <c r="G151" s="105">
        <v>3619</v>
      </c>
      <c r="H151" s="105">
        <v>40136</v>
      </c>
      <c r="I151" s="15">
        <f t="shared" si="5"/>
        <v>-36517</v>
      </c>
    </row>
    <row r="152" spans="1:9" ht="12.75">
      <c r="A152" s="41">
        <f t="shared" si="4"/>
        <v>141</v>
      </c>
      <c r="B152" s="104" t="s">
        <v>597</v>
      </c>
      <c r="C152" s="101" t="s">
        <v>766</v>
      </c>
      <c r="D152" s="101" t="s">
        <v>928</v>
      </c>
      <c r="E152" s="101" t="s">
        <v>728</v>
      </c>
      <c r="F152" s="101" t="s">
        <v>932</v>
      </c>
      <c r="G152" s="105">
        <v>3619</v>
      </c>
      <c r="H152" s="105">
        <v>40136</v>
      </c>
      <c r="I152" s="15">
        <f t="shared" si="5"/>
        <v>-36517</v>
      </c>
    </row>
    <row r="153" spans="1:9" ht="63.75">
      <c r="A153" s="41">
        <f>SUM(A152+1)</f>
        <v>142</v>
      </c>
      <c r="B153" s="104" t="s">
        <v>416</v>
      </c>
      <c r="C153" s="101" t="s">
        <v>766</v>
      </c>
      <c r="D153" s="101" t="s">
        <v>928</v>
      </c>
      <c r="E153" s="101" t="s">
        <v>579</v>
      </c>
      <c r="F153" s="101" t="s">
        <v>482</v>
      </c>
      <c r="G153" s="105">
        <v>14429</v>
      </c>
      <c r="H153" s="105"/>
      <c r="I153" s="15"/>
    </row>
    <row r="154" spans="1:9" ht="38.25">
      <c r="A154" s="41">
        <f>SUM(A153+1)</f>
        <v>143</v>
      </c>
      <c r="B154" s="104" t="s">
        <v>402</v>
      </c>
      <c r="C154" s="101" t="s">
        <v>766</v>
      </c>
      <c r="D154" s="101" t="s">
        <v>928</v>
      </c>
      <c r="E154" s="101" t="s">
        <v>939</v>
      </c>
      <c r="F154" s="101" t="s">
        <v>482</v>
      </c>
      <c r="G154" s="105">
        <v>14429</v>
      </c>
      <c r="H154" s="105"/>
      <c r="I154" s="15"/>
    </row>
    <row r="155" spans="1:9" ht="12.75">
      <c r="A155" s="41">
        <f>SUM(A154+1)</f>
        <v>144</v>
      </c>
      <c r="B155" s="104" t="s">
        <v>403</v>
      </c>
      <c r="C155" s="101" t="s">
        <v>766</v>
      </c>
      <c r="D155" s="101" t="s">
        <v>928</v>
      </c>
      <c r="E155" s="101" t="s">
        <v>939</v>
      </c>
      <c r="F155" s="101" t="s">
        <v>941</v>
      </c>
      <c r="G155" s="105">
        <v>14429</v>
      </c>
      <c r="H155" s="105"/>
      <c r="I155" s="15"/>
    </row>
    <row r="156" spans="1:9" ht="12.75">
      <c r="A156" s="41">
        <f>SUM(A155+1)</f>
        <v>145</v>
      </c>
      <c r="B156" s="104" t="s">
        <v>933</v>
      </c>
      <c r="C156" s="101" t="s">
        <v>766</v>
      </c>
      <c r="D156" s="101" t="s">
        <v>934</v>
      </c>
      <c r="E156" s="101" t="s">
        <v>281</v>
      </c>
      <c r="F156" s="101" t="s">
        <v>482</v>
      </c>
      <c r="G156" s="105">
        <f>SUM(G159+G165+G169)</f>
        <v>74912</v>
      </c>
      <c r="H156" s="105">
        <v>52824</v>
      </c>
      <c r="I156" s="15">
        <f t="shared" si="5"/>
        <v>22088</v>
      </c>
    </row>
    <row r="157" spans="1:9" ht="12.75">
      <c r="A157" s="41">
        <f t="shared" si="4"/>
        <v>146</v>
      </c>
      <c r="B157" s="104" t="s">
        <v>296</v>
      </c>
      <c r="C157" s="101" t="s">
        <v>766</v>
      </c>
      <c r="D157" s="101" t="s">
        <v>934</v>
      </c>
      <c r="E157" s="101" t="s">
        <v>765</v>
      </c>
      <c r="F157" s="101" t="s">
        <v>482</v>
      </c>
      <c r="G157" s="105">
        <v>935</v>
      </c>
      <c r="H157" s="105">
        <v>935</v>
      </c>
      <c r="I157" s="15">
        <f t="shared" si="5"/>
        <v>0</v>
      </c>
    </row>
    <row r="158" spans="1:9" ht="25.5">
      <c r="A158" s="41">
        <f t="shared" si="4"/>
        <v>147</v>
      </c>
      <c r="B158" s="104" t="s">
        <v>935</v>
      </c>
      <c r="C158" s="101" t="s">
        <v>766</v>
      </c>
      <c r="D158" s="101" t="s">
        <v>934</v>
      </c>
      <c r="E158" s="101" t="s">
        <v>729</v>
      </c>
      <c r="F158" s="101" t="s">
        <v>482</v>
      </c>
      <c r="G158" s="105">
        <v>935</v>
      </c>
      <c r="H158" s="105">
        <v>935</v>
      </c>
      <c r="I158" s="15">
        <f t="shared" si="5"/>
        <v>0</v>
      </c>
    </row>
    <row r="159" spans="1:9" s="14" customFormat="1" ht="12.75">
      <c r="A159" s="41">
        <f t="shared" si="4"/>
        <v>148</v>
      </c>
      <c r="B159" s="104" t="s">
        <v>598</v>
      </c>
      <c r="C159" s="101" t="s">
        <v>766</v>
      </c>
      <c r="D159" s="101" t="s">
        <v>934</v>
      </c>
      <c r="E159" s="101" t="s">
        <v>729</v>
      </c>
      <c r="F159" s="101" t="s">
        <v>937</v>
      </c>
      <c r="G159" s="105">
        <v>935</v>
      </c>
      <c r="H159" s="105">
        <v>935</v>
      </c>
      <c r="I159" s="15">
        <f t="shared" si="5"/>
        <v>0</v>
      </c>
    </row>
    <row r="160" spans="1:9" s="14" customFormat="1" ht="12" customHeight="1">
      <c r="A160" s="41">
        <f t="shared" si="4"/>
        <v>149</v>
      </c>
      <c r="B160" s="104" t="s">
        <v>289</v>
      </c>
      <c r="C160" s="101" t="s">
        <v>766</v>
      </c>
      <c r="D160" s="101" t="s">
        <v>934</v>
      </c>
      <c r="E160" s="101" t="s">
        <v>747</v>
      </c>
      <c r="F160" s="101" t="s">
        <v>482</v>
      </c>
      <c r="G160" s="105">
        <f>SUM(G165)</f>
        <v>67885</v>
      </c>
      <c r="H160" s="105">
        <v>45797</v>
      </c>
      <c r="I160" s="15">
        <f t="shared" si="5"/>
        <v>22088</v>
      </c>
    </row>
    <row r="161" spans="1:9" s="14" customFormat="1" ht="63.75" hidden="1">
      <c r="A161" s="41">
        <f t="shared" si="4"/>
        <v>150</v>
      </c>
      <c r="B161" s="104" t="s">
        <v>416</v>
      </c>
      <c r="C161" s="101" t="s">
        <v>766</v>
      </c>
      <c r="D161" s="101" t="s">
        <v>934</v>
      </c>
      <c r="E161" s="101" t="s">
        <v>579</v>
      </c>
      <c r="F161" s="101" t="s">
        <v>482</v>
      </c>
      <c r="G161" s="105">
        <v>0</v>
      </c>
      <c r="H161" s="105">
        <v>13210</v>
      </c>
      <c r="I161" s="15">
        <f t="shared" si="5"/>
        <v>-13210</v>
      </c>
    </row>
    <row r="162" spans="1:9" s="14" customFormat="1" ht="38.25" hidden="1">
      <c r="A162" s="41">
        <f t="shared" si="4"/>
        <v>151</v>
      </c>
      <c r="B162" s="104" t="s">
        <v>402</v>
      </c>
      <c r="C162" s="101" t="s">
        <v>766</v>
      </c>
      <c r="D162" s="101" t="s">
        <v>934</v>
      </c>
      <c r="E162" s="101" t="s">
        <v>939</v>
      </c>
      <c r="F162" s="101" t="s">
        <v>482</v>
      </c>
      <c r="G162" s="105">
        <v>0</v>
      </c>
      <c r="H162" s="105">
        <v>13210</v>
      </c>
      <c r="I162" s="15">
        <f t="shared" si="5"/>
        <v>-13210</v>
      </c>
    </row>
    <row r="163" spans="1:9" ht="12.75" hidden="1">
      <c r="A163" s="41">
        <f t="shared" si="4"/>
        <v>152</v>
      </c>
      <c r="B163" s="104" t="s">
        <v>403</v>
      </c>
      <c r="C163" s="101" t="s">
        <v>766</v>
      </c>
      <c r="D163" s="101" t="s">
        <v>934</v>
      </c>
      <c r="E163" s="101" t="s">
        <v>939</v>
      </c>
      <c r="F163" s="101" t="s">
        <v>941</v>
      </c>
      <c r="G163" s="105">
        <v>0</v>
      </c>
      <c r="H163" s="105">
        <v>13210</v>
      </c>
      <c r="I163" s="15">
        <f t="shared" si="5"/>
        <v>-13210</v>
      </c>
    </row>
    <row r="164" spans="1:9" ht="25.5">
      <c r="A164" s="41">
        <f>SUM(A160+1)</f>
        <v>150</v>
      </c>
      <c r="B164" s="104" t="s">
        <v>942</v>
      </c>
      <c r="C164" s="101" t="s">
        <v>766</v>
      </c>
      <c r="D164" s="101" t="s">
        <v>934</v>
      </c>
      <c r="E164" s="101" t="s">
        <v>254</v>
      </c>
      <c r="F164" s="101" t="s">
        <v>482</v>
      </c>
      <c r="G164" s="105">
        <v>67885</v>
      </c>
      <c r="H164" s="105">
        <v>32587</v>
      </c>
      <c r="I164" s="15">
        <f t="shared" si="5"/>
        <v>35298</v>
      </c>
    </row>
    <row r="165" spans="1:9" ht="12.75">
      <c r="A165" s="41">
        <f t="shared" si="4"/>
        <v>151</v>
      </c>
      <c r="B165" s="104" t="s">
        <v>403</v>
      </c>
      <c r="C165" s="101" t="s">
        <v>766</v>
      </c>
      <c r="D165" s="101" t="s">
        <v>934</v>
      </c>
      <c r="E165" s="101" t="s">
        <v>254</v>
      </c>
      <c r="F165" s="101" t="s">
        <v>941</v>
      </c>
      <c r="G165" s="105">
        <v>67885</v>
      </c>
      <c r="H165" s="105">
        <v>32587</v>
      </c>
      <c r="I165" s="15">
        <f t="shared" si="5"/>
        <v>35298</v>
      </c>
    </row>
    <row r="166" spans="1:9" ht="12.75">
      <c r="A166" s="41">
        <f t="shared" si="4"/>
        <v>152</v>
      </c>
      <c r="B166" s="104" t="s">
        <v>314</v>
      </c>
      <c r="C166" s="101" t="s">
        <v>766</v>
      </c>
      <c r="D166" s="101" t="s">
        <v>934</v>
      </c>
      <c r="E166" s="101" t="s">
        <v>315</v>
      </c>
      <c r="F166" s="101" t="s">
        <v>482</v>
      </c>
      <c r="G166" s="105">
        <v>6092</v>
      </c>
      <c r="H166" s="105">
        <v>6092</v>
      </c>
      <c r="I166" s="15">
        <f t="shared" si="5"/>
        <v>0</v>
      </c>
    </row>
    <row r="167" spans="1:9" ht="25.5">
      <c r="A167" s="41">
        <f t="shared" si="4"/>
        <v>153</v>
      </c>
      <c r="B167" s="104" t="s">
        <v>588</v>
      </c>
      <c r="C167" s="101" t="s">
        <v>766</v>
      </c>
      <c r="D167" s="101" t="s">
        <v>934</v>
      </c>
      <c r="E167" s="101" t="s">
        <v>143</v>
      </c>
      <c r="F167" s="101" t="s">
        <v>482</v>
      </c>
      <c r="G167" s="105">
        <v>6092</v>
      </c>
      <c r="H167" s="105">
        <v>6092</v>
      </c>
      <c r="I167" s="15">
        <f t="shared" si="5"/>
        <v>0</v>
      </c>
    </row>
    <row r="168" spans="1:9" ht="51">
      <c r="A168" s="41">
        <f t="shared" si="4"/>
        <v>154</v>
      </c>
      <c r="B168" s="104" t="s">
        <v>589</v>
      </c>
      <c r="C168" s="101" t="s">
        <v>766</v>
      </c>
      <c r="D168" s="101" t="s">
        <v>934</v>
      </c>
      <c r="E168" s="101" t="s">
        <v>318</v>
      </c>
      <c r="F168" s="101" t="s">
        <v>482</v>
      </c>
      <c r="G168" s="105">
        <v>6092</v>
      </c>
      <c r="H168" s="105">
        <v>6092</v>
      </c>
      <c r="I168" s="15">
        <f t="shared" si="5"/>
        <v>0</v>
      </c>
    </row>
    <row r="169" spans="1:9" ht="12.75">
      <c r="A169" s="41">
        <f t="shared" si="4"/>
        <v>155</v>
      </c>
      <c r="B169" s="104" t="s">
        <v>403</v>
      </c>
      <c r="C169" s="101" t="s">
        <v>766</v>
      </c>
      <c r="D169" s="101" t="s">
        <v>934</v>
      </c>
      <c r="E169" s="101" t="s">
        <v>318</v>
      </c>
      <c r="F169" s="101" t="s">
        <v>941</v>
      </c>
      <c r="G169" s="105">
        <v>6092</v>
      </c>
      <c r="H169" s="105">
        <v>6092</v>
      </c>
      <c r="I169" s="15">
        <f t="shared" si="5"/>
        <v>0</v>
      </c>
    </row>
    <row r="170" spans="1:9" s="14" customFormat="1" ht="27.75" customHeight="1">
      <c r="A170" s="41">
        <f t="shared" si="4"/>
        <v>156</v>
      </c>
      <c r="B170" s="107" t="s">
        <v>484</v>
      </c>
      <c r="C170" s="108" t="s">
        <v>233</v>
      </c>
      <c r="D170" s="108" t="s">
        <v>483</v>
      </c>
      <c r="E170" s="108" t="s">
        <v>281</v>
      </c>
      <c r="F170" s="108" t="s">
        <v>482</v>
      </c>
      <c r="G170" s="109">
        <v>254830.7</v>
      </c>
      <c r="H170" s="109">
        <v>253812.7</v>
      </c>
      <c r="I170" s="128">
        <f t="shared" si="5"/>
        <v>1018</v>
      </c>
    </row>
    <row r="171" spans="1:9" ht="12.75">
      <c r="A171" s="41">
        <f t="shared" si="4"/>
        <v>157</v>
      </c>
      <c r="B171" s="104" t="s">
        <v>794</v>
      </c>
      <c r="C171" s="101" t="s">
        <v>233</v>
      </c>
      <c r="D171" s="101" t="s">
        <v>696</v>
      </c>
      <c r="E171" s="101" t="s">
        <v>281</v>
      </c>
      <c r="F171" s="101" t="s">
        <v>482</v>
      </c>
      <c r="G171" s="105">
        <v>254830.7</v>
      </c>
      <c r="H171" s="105">
        <v>253812.7</v>
      </c>
      <c r="I171" s="15">
        <f t="shared" si="5"/>
        <v>1018</v>
      </c>
    </row>
    <row r="172" spans="1:9" ht="12.75">
      <c r="A172" s="41">
        <f t="shared" si="4"/>
        <v>158</v>
      </c>
      <c r="B172" s="104" t="s">
        <v>234</v>
      </c>
      <c r="C172" s="101" t="s">
        <v>233</v>
      </c>
      <c r="D172" s="101" t="s">
        <v>697</v>
      </c>
      <c r="E172" s="101" t="s">
        <v>281</v>
      </c>
      <c r="F172" s="101" t="s">
        <v>482</v>
      </c>
      <c r="G172" s="105">
        <v>78250.6</v>
      </c>
      <c r="H172" s="105">
        <v>78250.6</v>
      </c>
      <c r="I172" s="15">
        <f t="shared" si="5"/>
        <v>0</v>
      </c>
    </row>
    <row r="173" spans="1:9" ht="12.75">
      <c r="A173" s="41">
        <f t="shared" si="4"/>
        <v>159</v>
      </c>
      <c r="B173" s="104" t="s">
        <v>943</v>
      </c>
      <c r="C173" s="101" t="s">
        <v>233</v>
      </c>
      <c r="D173" s="101" t="s">
        <v>697</v>
      </c>
      <c r="E173" s="101" t="s">
        <v>752</v>
      </c>
      <c r="F173" s="101" t="s">
        <v>482</v>
      </c>
      <c r="G173" s="105">
        <v>74485.6</v>
      </c>
      <c r="H173" s="105">
        <v>74485.6</v>
      </c>
      <c r="I173" s="15">
        <f t="shared" si="5"/>
        <v>0</v>
      </c>
    </row>
    <row r="174" spans="1:9" ht="12.75">
      <c r="A174" s="41">
        <f t="shared" si="4"/>
        <v>160</v>
      </c>
      <c r="B174" s="104" t="s">
        <v>944</v>
      </c>
      <c r="C174" s="101" t="s">
        <v>233</v>
      </c>
      <c r="D174" s="101" t="s">
        <v>697</v>
      </c>
      <c r="E174" s="101" t="s">
        <v>698</v>
      </c>
      <c r="F174" s="101" t="s">
        <v>482</v>
      </c>
      <c r="G174" s="105">
        <v>74485.6</v>
      </c>
      <c r="H174" s="105">
        <v>74485.6</v>
      </c>
      <c r="I174" s="15">
        <f t="shared" si="5"/>
        <v>0</v>
      </c>
    </row>
    <row r="175" spans="1:9" ht="12.75">
      <c r="A175" s="41">
        <f t="shared" si="4"/>
        <v>161</v>
      </c>
      <c r="B175" s="104" t="s">
        <v>404</v>
      </c>
      <c r="C175" s="101" t="s">
        <v>233</v>
      </c>
      <c r="D175" s="101" t="s">
        <v>697</v>
      </c>
      <c r="E175" s="101" t="s">
        <v>698</v>
      </c>
      <c r="F175" s="101" t="s">
        <v>699</v>
      </c>
      <c r="G175" s="105">
        <v>66966.6</v>
      </c>
      <c r="H175" s="105">
        <v>66966.6</v>
      </c>
      <c r="I175" s="15">
        <f t="shared" si="5"/>
        <v>0</v>
      </c>
    </row>
    <row r="176" spans="1:9" ht="38.25">
      <c r="A176" s="41">
        <f t="shared" si="4"/>
        <v>162</v>
      </c>
      <c r="B176" s="104" t="s">
        <v>405</v>
      </c>
      <c r="C176" s="101" t="s">
        <v>233</v>
      </c>
      <c r="D176" s="101" t="s">
        <v>697</v>
      </c>
      <c r="E176" s="101" t="s">
        <v>732</v>
      </c>
      <c r="F176" s="101" t="s">
        <v>482</v>
      </c>
      <c r="G176" s="105">
        <v>7519</v>
      </c>
      <c r="H176" s="105">
        <v>7519</v>
      </c>
      <c r="I176" s="15">
        <f t="shared" si="5"/>
        <v>0</v>
      </c>
    </row>
    <row r="177" spans="1:9" ht="12.75">
      <c r="A177" s="41">
        <f t="shared" si="4"/>
        <v>163</v>
      </c>
      <c r="B177" s="104" t="s">
        <v>404</v>
      </c>
      <c r="C177" s="101" t="s">
        <v>233</v>
      </c>
      <c r="D177" s="101" t="s">
        <v>697</v>
      </c>
      <c r="E177" s="101" t="s">
        <v>732</v>
      </c>
      <c r="F177" s="101" t="s">
        <v>699</v>
      </c>
      <c r="G177" s="105">
        <v>7519</v>
      </c>
      <c r="H177" s="105">
        <v>7519</v>
      </c>
      <c r="I177" s="15">
        <f t="shared" si="5"/>
        <v>0</v>
      </c>
    </row>
    <row r="178" spans="1:9" ht="25.5">
      <c r="A178" s="41">
        <f t="shared" si="4"/>
        <v>164</v>
      </c>
      <c r="B178" s="104" t="s">
        <v>947</v>
      </c>
      <c r="C178" s="101" t="s">
        <v>233</v>
      </c>
      <c r="D178" s="101" t="s">
        <v>697</v>
      </c>
      <c r="E178" s="101" t="s">
        <v>755</v>
      </c>
      <c r="F178" s="101" t="s">
        <v>482</v>
      </c>
      <c r="G178" s="105">
        <v>414</v>
      </c>
      <c r="H178" s="105">
        <v>414</v>
      </c>
      <c r="I178" s="15">
        <f t="shared" si="5"/>
        <v>0</v>
      </c>
    </row>
    <row r="179" spans="1:9" ht="12.75">
      <c r="A179" s="41">
        <f t="shared" si="4"/>
        <v>165</v>
      </c>
      <c r="B179" s="104" t="s">
        <v>956</v>
      </c>
      <c r="C179" s="101" t="s">
        <v>233</v>
      </c>
      <c r="D179" s="101" t="s">
        <v>697</v>
      </c>
      <c r="E179" s="101" t="s">
        <v>957</v>
      </c>
      <c r="F179" s="101" t="s">
        <v>482</v>
      </c>
      <c r="G179" s="105">
        <v>414</v>
      </c>
      <c r="H179" s="105">
        <v>414</v>
      </c>
      <c r="I179" s="15">
        <f t="shared" si="5"/>
        <v>0</v>
      </c>
    </row>
    <row r="180" spans="1:9" ht="38.25">
      <c r="A180" s="41">
        <f t="shared" si="4"/>
        <v>166</v>
      </c>
      <c r="B180" s="104" t="s">
        <v>406</v>
      </c>
      <c r="C180" s="101" t="s">
        <v>233</v>
      </c>
      <c r="D180" s="101" t="s">
        <v>697</v>
      </c>
      <c r="E180" s="101" t="s">
        <v>707</v>
      </c>
      <c r="F180" s="101" t="s">
        <v>482</v>
      </c>
      <c r="G180" s="105">
        <v>414</v>
      </c>
      <c r="H180" s="105">
        <v>414</v>
      </c>
      <c r="I180" s="15">
        <f t="shared" si="5"/>
        <v>0</v>
      </c>
    </row>
    <row r="181" spans="1:9" ht="12.75">
      <c r="A181" s="41">
        <f t="shared" si="4"/>
        <v>167</v>
      </c>
      <c r="B181" s="104" t="s">
        <v>404</v>
      </c>
      <c r="C181" s="101" t="s">
        <v>233</v>
      </c>
      <c r="D181" s="101" t="s">
        <v>697</v>
      </c>
      <c r="E181" s="101" t="s">
        <v>707</v>
      </c>
      <c r="F181" s="101" t="s">
        <v>699</v>
      </c>
      <c r="G181" s="105">
        <v>414</v>
      </c>
      <c r="H181" s="105">
        <v>414</v>
      </c>
      <c r="I181" s="15">
        <f t="shared" si="5"/>
        <v>0</v>
      </c>
    </row>
    <row r="182" spans="1:9" ht="12.75">
      <c r="A182" s="41">
        <f t="shared" si="4"/>
        <v>168</v>
      </c>
      <c r="B182" s="104" t="s">
        <v>289</v>
      </c>
      <c r="C182" s="101" t="s">
        <v>233</v>
      </c>
      <c r="D182" s="101" t="s">
        <v>697</v>
      </c>
      <c r="E182" s="101" t="s">
        <v>747</v>
      </c>
      <c r="F182" s="101" t="s">
        <v>482</v>
      </c>
      <c r="G182" s="105">
        <v>128</v>
      </c>
      <c r="H182" s="105">
        <v>128</v>
      </c>
      <c r="I182" s="15">
        <f t="shared" si="5"/>
        <v>0</v>
      </c>
    </row>
    <row r="183" spans="1:9" ht="25.5">
      <c r="A183" s="41">
        <f t="shared" si="4"/>
        <v>169</v>
      </c>
      <c r="B183" s="104" t="s">
        <v>942</v>
      </c>
      <c r="C183" s="101" t="s">
        <v>233</v>
      </c>
      <c r="D183" s="101" t="s">
        <v>697</v>
      </c>
      <c r="E183" s="101" t="s">
        <v>254</v>
      </c>
      <c r="F183" s="101" t="s">
        <v>482</v>
      </c>
      <c r="G183" s="105">
        <v>128</v>
      </c>
      <c r="H183" s="105">
        <v>128</v>
      </c>
      <c r="I183" s="15">
        <f t="shared" si="5"/>
        <v>0</v>
      </c>
    </row>
    <row r="184" spans="1:9" ht="63.75">
      <c r="A184" s="41">
        <f t="shared" si="4"/>
        <v>170</v>
      </c>
      <c r="B184" s="104" t="s">
        <v>407</v>
      </c>
      <c r="C184" s="101" t="s">
        <v>233</v>
      </c>
      <c r="D184" s="101" t="s">
        <v>697</v>
      </c>
      <c r="E184" s="101" t="s">
        <v>252</v>
      </c>
      <c r="F184" s="101" t="s">
        <v>482</v>
      </c>
      <c r="G184" s="105">
        <v>128</v>
      </c>
      <c r="H184" s="105">
        <v>128</v>
      </c>
      <c r="I184" s="15">
        <f t="shared" si="5"/>
        <v>0</v>
      </c>
    </row>
    <row r="185" spans="1:9" s="14" customFormat="1" ht="12.75">
      <c r="A185" s="41">
        <f t="shared" si="4"/>
        <v>171</v>
      </c>
      <c r="B185" s="104" t="s">
        <v>404</v>
      </c>
      <c r="C185" s="101" t="s">
        <v>233</v>
      </c>
      <c r="D185" s="101" t="s">
        <v>697</v>
      </c>
      <c r="E185" s="101" t="s">
        <v>252</v>
      </c>
      <c r="F185" s="101" t="s">
        <v>699</v>
      </c>
      <c r="G185" s="105">
        <v>128</v>
      </c>
      <c r="H185" s="105">
        <v>128</v>
      </c>
      <c r="I185" s="15">
        <f t="shared" si="5"/>
        <v>0</v>
      </c>
    </row>
    <row r="186" spans="1:9" ht="12.75">
      <c r="A186" s="41">
        <f t="shared" si="4"/>
        <v>172</v>
      </c>
      <c r="B186" s="104" t="s">
        <v>300</v>
      </c>
      <c r="C186" s="101" t="s">
        <v>233</v>
      </c>
      <c r="D186" s="101" t="s">
        <v>697</v>
      </c>
      <c r="E186" s="101" t="s">
        <v>478</v>
      </c>
      <c r="F186" s="101" t="s">
        <v>482</v>
      </c>
      <c r="G186" s="105">
        <v>3223</v>
      </c>
      <c r="H186" s="105">
        <v>3223</v>
      </c>
      <c r="I186" s="15">
        <f t="shared" si="5"/>
        <v>0</v>
      </c>
    </row>
    <row r="187" spans="1:9" ht="38.25">
      <c r="A187" s="41">
        <f t="shared" si="4"/>
        <v>173</v>
      </c>
      <c r="B187" s="104" t="s">
        <v>949</v>
      </c>
      <c r="C187" s="101" t="s">
        <v>233</v>
      </c>
      <c r="D187" s="101" t="s">
        <v>697</v>
      </c>
      <c r="E187" s="101" t="s">
        <v>535</v>
      </c>
      <c r="F187" s="101" t="s">
        <v>482</v>
      </c>
      <c r="G187" s="105">
        <v>3223</v>
      </c>
      <c r="H187" s="105">
        <v>3223</v>
      </c>
      <c r="I187" s="15">
        <f t="shared" si="5"/>
        <v>0</v>
      </c>
    </row>
    <row r="188" spans="1:9" ht="12.75">
      <c r="A188" s="41">
        <f t="shared" si="4"/>
        <v>174</v>
      </c>
      <c r="B188" s="104" t="s">
        <v>563</v>
      </c>
      <c r="C188" s="101" t="s">
        <v>233</v>
      </c>
      <c r="D188" s="101" t="s">
        <v>697</v>
      </c>
      <c r="E188" s="101" t="s">
        <v>535</v>
      </c>
      <c r="F188" s="101" t="s">
        <v>253</v>
      </c>
      <c r="G188" s="105">
        <v>3223</v>
      </c>
      <c r="H188" s="105">
        <v>3223</v>
      </c>
      <c r="I188" s="15">
        <f t="shared" si="5"/>
        <v>0</v>
      </c>
    </row>
    <row r="189" spans="1:9" s="14" customFormat="1" ht="12.75">
      <c r="A189" s="41">
        <f t="shared" si="4"/>
        <v>175</v>
      </c>
      <c r="B189" s="104" t="s">
        <v>235</v>
      </c>
      <c r="C189" s="101" t="s">
        <v>233</v>
      </c>
      <c r="D189" s="101" t="s">
        <v>700</v>
      </c>
      <c r="E189" s="101" t="s">
        <v>281</v>
      </c>
      <c r="F189" s="101" t="s">
        <v>482</v>
      </c>
      <c r="G189" s="105">
        <v>163266.1</v>
      </c>
      <c r="H189" s="105">
        <v>163266.1</v>
      </c>
      <c r="I189" s="15">
        <f t="shared" si="5"/>
        <v>0</v>
      </c>
    </row>
    <row r="190" spans="1:9" ht="25.5">
      <c r="A190" s="41">
        <f t="shared" si="4"/>
        <v>176</v>
      </c>
      <c r="B190" s="104" t="s">
        <v>950</v>
      </c>
      <c r="C190" s="101" t="s">
        <v>233</v>
      </c>
      <c r="D190" s="101" t="s">
        <v>700</v>
      </c>
      <c r="E190" s="101" t="s">
        <v>753</v>
      </c>
      <c r="F190" s="101" t="s">
        <v>482</v>
      </c>
      <c r="G190" s="105">
        <v>18618.7</v>
      </c>
      <c r="H190" s="105">
        <v>18618.7</v>
      </c>
      <c r="I190" s="15">
        <f t="shared" si="5"/>
        <v>0</v>
      </c>
    </row>
    <row r="191" spans="1:9" ht="25.5">
      <c r="A191" s="41">
        <f t="shared" si="4"/>
        <v>177</v>
      </c>
      <c r="B191" s="104" t="s">
        <v>951</v>
      </c>
      <c r="C191" s="101" t="s">
        <v>233</v>
      </c>
      <c r="D191" s="101" t="s">
        <v>700</v>
      </c>
      <c r="E191" s="101" t="s">
        <v>701</v>
      </c>
      <c r="F191" s="101" t="s">
        <v>482</v>
      </c>
      <c r="G191" s="105">
        <v>18618.7</v>
      </c>
      <c r="H191" s="105">
        <v>18618.7</v>
      </c>
      <c r="I191" s="15">
        <f t="shared" si="5"/>
        <v>0</v>
      </c>
    </row>
    <row r="192" spans="1:9" ht="12.75">
      <c r="A192" s="41">
        <f t="shared" si="4"/>
        <v>178</v>
      </c>
      <c r="B192" s="104" t="s">
        <v>404</v>
      </c>
      <c r="C192" s="101" t="s">
        <v>233</v>
      </c>
      <c r="D192" s="101" t="s">
        <v>700</v>
      </c>
      <c r="E192" s="101" t="s">
        <v>701</v>
      </c>
      <c r="F192" s="101" t="s">
        <v>699</v>
      </c>
      <c r="G192" s="105">
        <v>18618.7</v>
      </c>
      <c r="H192" s="105">
        <v>16968.7</v>
      </c>
      <c r="I192" s="129">
        <f t="shared" si="5"/>
        <v>1650</v>
      </c>
    </row>
    <row r="193" spans="1:9" s="14" customFormat="1" ht="12.75">
      <c r="A193" s="41">
        <f t="shared" si="4"/>
        <v>179</v>
      </c>
      <c r="B193" s="104" t="s">
        <v>952</v>
      </c>
      <c r="C193" s="101" t="s">
        <v>233</v>
      </c>
      <c r="D193" s="101" t="s">
        <v>700</v>
      </c>
      <c r="E193" s="101" t="s">
        <v>754</v>
      </c>
      <c r="F193" s="101" t="s">
        <v>482</v>
      </c>
      <c r="G193" s="105">
        <v>6362.7</v>
      </c>
      <c r="H193" s="105">
        <v>1650</v>
      </c>
      <c r="I193" s="129">
        <f t="shared" si="5"/>
        <v>4712.7</v>
      </c>
    </row>
    <row r="194" spans="1:9" ht="12.75">
      <c r="A194" s="41">
        <f t="shared" si="4"/>
        <v>180</v>
      </c>
      <c r="B194" s="104" t="s">
        <v>944</v>
      </c>
      <c r="C194" s="101" t="s">
        <v>233</v>
      </c>
      <c r="D194" s="101" t="s">
        <v>700</v>
      </c>
      <c r="E194" s="101" t="s">
        <v>702</v>
      </c>
      <c r="F194" s="101" t="s">
        <v>482</v>
      </c>
      <c r="G194" s="105">
        <v>6362.7</v>
      </c>
      <c r="H194" s="105">
        <v>6362.7</v>
      </c>
      <c r="I194" s="15">
        <f t="shared" si="5"/>
        <v>0</v>
      </c>
    </row>
    <row r="195" spans="1:9" ht="12.75">
      <c r="A195" s="41">
        <f t="shared" si="4"/>
        <v>181</v>
      </c>
      <c r="B195" s="104" t="s">
        <v>404</v>
      </c>
      <c r="C195" s="101" t="s">
        <v>233</v>
      </c>
      <c r="D195" s="101" t="s">
        <v>700</v>
      </c>
      <c r="E195" s="101" t="s">
        <v>702</v>
      </c>
      <c r="F195" s="101" t="s">
        <v>699</v>
      </c>
      <c r="G195" s="105">
        <v>6362.7</v>
      </c>
      <c r="H195" s="105">
        <v>6362.7</v>
      </c>
      <c r="I195" s="15">
        <f t="shared" si="5"/>
        <v>0</v>
      </c>
    </row>
    <row r="196" spans="1:9" ht="12.75">
      <c r="A196" s="41">
        <f t="shared" si="4"/>
        <v>182</v>
      </c>
      <c r="B196" s="104" t="s">
        <v>953</v>
      </c>
      <c r="C196" s="101" t="s">
        <v>233</v>
      </c>
      <c r="D196" s="101" t="s">
        <v>700</v>
      </c>
      <c r="E196" s="101" t="s">
        <v>738</v>
      </c>
      <c r="F196" s="101" t="s">
        <v>482</v>
      </c>
      <c r="G196" s="105">
        <v>2576.7</v>
      </c>
      <c r="H196" s="105">
        <v>2576.7</v>
      </c>
      <c r="I196" s="15">
        <f t="shared" si="5"/>
        <v>0</v>
      </c>
    </row>
    <row r="197" spans="1:9" ht="25.5">
      <c r="A197" s="41">
        <f t="shared" si="4"/>
        <v>183</v>
      </c>
      <c r="B197" s="104" t="s">
        <v>954</v>
      </c>
      <c r="C197" s="101" t="s">
        <v>233</v>
      </c>
      <c r="D197" s="101" t="s">
        <v>700</v>
      </c>
      <c r="E197" s="101" t="s">
        <v>703</v>
      </c>
      <c r="F197" s="101" t="s">
        <v>482</v>
      </c>
      <c r="G197" s="105">
        <v>2576.7</v>
      </c>
      <c r="H197" s="105">
        <v>2576.7</v>
      </c>
      <c r="I197" s="15">
        <f t="shared" si="5"/>
        <v>0</v>
      </c>
    </row>
    <row r="198" spans="1:9" ht="12.75">
      <c r="A198" s="41">
        <f t="shared" si="4"/>
        <v>184</v>
      </c>
      <c r="B198" s="104" t="s">
        <v>404</v>
      </c>
      <c r="C198" s="101" t="s">
        <v>233</v>
      </c>
      <c r="D198" s="101" t="s">
        <v>700</v>
      </c>
      <c r="E198" s="101" t="s">
        <v>703</v>
      </c>
      <c r="F198" s="101" t="s">
        <v>699</v>
      </c>
      <c r="G198" s="105">
        <v>2576.7</v>
      </c>
      <c r="H198" s="105">
        <v>2576.7</v>
      </c>
      <c r="I198" s="15">
        <f t="shared" si="5"/>
        <v>0</v>
      </c>
    </row>
    <row r="199" spans="1:9" ht="12.75">
      <c r="A199" s="41">
        <f t="shared" si="4"/>
        <v>185</v>
      </c>
      <c r="B199" s="104" t="s">
        <v>289</v>
      </c>
      <c r="C199" s="101" t="s">
        <v>233</v>
      </c>
      <c r="D199" s="101" t="s">
        <v>700</v>
      </c>
      <c r="E199" s="101" t="s">
        <v>747</v>
      </c>
      <c r="F199" s="101" t="s">
        <v>482</v>
      </c>
      <c r="G199" s="105">
        <v>133937</v>
      </c>
      <c r="H199" s="105">
        <v>133937</v>
      </c>
      <c r="I199" s="15">
        <f t="shared" si="5"/>
        <v>0</v>
      </c>
    </row>
    <row r="200" spans="1:9" ht="12.75">
      <c r="A200" s="41">
        <f t="shared" si="4"/>
        <v>186</v>
      </c>
      <c r="B200" s="104" t="s">
        <v>575</v>
      </c>
      <c r="C200" s="101" t="s">
        <v>233</v>
      </c>
      <c r="D200" s="101" t="s">
        <v>700</v>
      </c>
      <c r="E200" s="101" t="s">
        <v>576</v>
      </c>
      <c r="F200" s="101" t="s">
        <v>482</v>
      </c>
      <c r="G200" s="105">
        <v>11469</v>
      </c>
      <c r="H200" s="105">
        <v>11469</v>
      </c>
      <c r="I200" s="15">
        <f t="shared" si="5"/>
        <v>0</v>
      </c>
    </row>
    <row r="201" spans="1:9" ht="38.25">
      <c r="A201" s="41">
        <f t="shared" si="4"/>
        <v>187</v>
      </c>
      <c r="B201" s="104" t="s">
        <v>408</v>
      </c>
      <c r="C201" s="101" t="s">
        <v>233</v>
      </c>
      <c r="D201" s="101" t="s">
        <v>700</v>
      </c>
      <c r="E201" s="101" t="s">
        <v>704</v>
      </c>
      <c r="F201" s="101" t="s">
        <v>482</v>
      </c>
      <c r="G201" s="105">
        <v>11469</v>
      </c>
      <c r="H201" s="105">
        <v>11469</v>
      </c>
      <c r="I201" s="15">
        <f t="shared" si="5"/>
        <v>0</v>
      </c>
    </row>
    <row r="202" spans="1:9" ht="12.75">
      <c r="A202" s="41">
        <f t="shared" si="4"/>
        <v>188</v>
      </c>
      <c r="B202" s="104" t="s">
        <v>404</v>
      </c>
      <c r="C202" s="101" t="s">
        <v>233</v>
      </c>
      <c r="D202" s="101" t="s">
        <v>700</v>
      </c>
      <c r="E202" s="101" t="s">
        <v>704</v>
      </c>
      <c r="F202" s="101" t="s">
        <v>699</v>
      </c>
      <c r="G202" s="105">
        <v>11469</v>
      </c>
      <c r="H202" s="105">
        <v>11469</v>
      </c>
      <c r="I202" s="15">
        <f t="shared" si="5"/>
        <v>0</v>
      </c>
    </row>
    <row r="203" spans="1:9" ht="63.75">
      <c r="A203" s="41">
        <f t="shared" si="4"/>
        <v>189</v>
      </c>
      <c r="B203" s="104" t="s">
        <v>416</v>
      </c>
      <c r="C203" s="101" t="s">
        <v>233</v>
      </c>
      <c r="D203" s="101" t="s">
        <v>700</v>
      </c>
      <c r="E203" s="101" t="s">
        <v>579</v>
      </c>
      <c r="F203" s="101" t="s">
        <v>482</v>
      </c>
      <c r="G203" s="105">
        <v>122468</v>
      </c>
      <c r="H203" s="105">
        <v>122468</v>
      </c>
      <c r="I203" s="15">
        <f t="shared" si="5"/>
        <v>0</v>
      </c>
    </row>
    <row r="204" spans="1:9" ht="63.75">
      <c r="A204" s="41">
        <f t="shared" si="4"/>
        <v>190</v>
      </c>
      <c r="B204" s="104" t="s">
        <v>418</v>
      </c>
      <c r="C204" s="101" t="s">
        <v>233</v>
      </c>
      <c r="D204" s="101" t="s">
        <v>700</v>
      </c>
      <c r="E204" s="101" t="s">
        <v>705</v>
      </c>
      <c r="F204" s="101" t="s">
        <v>482</v>
      </c>
      <c r="G204" s="105">
        <v>122468</v>
      </c>
      <c r="H204" s="105">
        <v>122468</v>
      </c>
      <c r="I204" s="15">
        <f t="shared" si="5"/>
        <v>0</v>
      </c>
    </row>
    <row r="205" spans="1:9" s="12" customFormat="1" ht="12.75">
      <c r="A205" s="41">
        <f t="shared" si="4"/>
        <v>191</v>
      </c>
      <c r="B205" s="104" t="s">
        <v>404</v>
      </c>
      <c r="C205" s="101" t="s">
        <v>233</v>
      </c>
      <c r="D205" s="101" t="s">
        <v>700</v>
      </c>
      <c r="E205" s="101" t="s">
        <v>705</v>
      </c>
      <c r="F205" s="101" t="s">
        <v>699</v>
      </c>
      <c r="G205" s="105">
        <v>122468</v>
      </c>
      <c r="H205" s="105">
        <v>122468</v>
      </c>
      <c r="I205" s="15">
        <f t="shared" si="5"/>
        <v>0</v>
      </c>
    </row>
    <row r="206" spans="1:9" ht="12.75">
      <c r="A206" s="41">
        <f t="shared" si="4"/>
        <v>192</v>
      </c>
      <c r="B206" s="104" t="s">
        <v>314</v>
      </c>
      <c r="C206" s="101" t="s">
        <v>233</v>
      </c>
      <c r="D206" s="101" t="s">
        <v>700</v>
      </c>
      <c r="E206" s="101" t="s">
        <v>315</v>
      </c>
      <c r="F206" s="101" t="s">
        <v>482</v>
      </c>
      <c r="G206" s="105">
        <v>1771</v>
      </c>
      <c r="H206" s="105">
        <v>1771</v>
      </c>
      <c r="I206" s="15">
        <f t="shared" si="5"/>
        <v>0</v>
      </c>
    </row>
    <row r="207" spans="1:9" ht="51">
      <c r="A207" s="41">
        <f t="shared" si="4"/>
        <v>193</v>
      </c>
      <c r="B207" s="104" t="s">
        <v>409</v>
      </c>
      <c r="C207" s="101" t="s">
        <v>233</v>
      </c>
      <c r="D207" s="101" t="s">
        <v>700</v>
      </c>
      <c r="E207" s="101" t="s">
        <v>955</v>
      </c>
      <c r="F207" s="101" t="s">
        <v>482</v>
      </c>
      <c r="G207" s="105">
        <v>1771</v>
      </c>
      <c r="H207" s="105">
        <v>1771</v>
      </c>
      <c r="I207" s="15">
        <f t="shared" si="5"/>
        <v>0</v>
      </c>
    </row>
    <row r="208" spans="1:9" ht="12.75">
      <c r="A208" s="41">
        <f t="shared" si="4"/>
        <v>194</v>
      </c>
      <c r="B208" s="104" t="s">
        <v>404</v>
      </c>
      <c r="C208" s="101" t="s">
        <v>233</v>
      </c>
      <c r="D208" s="101" t="s">
        <v>700</v>
      </c>
      <c r="E208" s="101" t="s">
        <v>955</v>
      </c>
      <c r="F208" s="101" t="s">
        <v>699</v>
      </c>
      <c r="G208" s="105">
        <v>1771</v>
      </c>
      <c r="H208" s="105">
        <v>1771</v>
      </c>
      <c r="I208" s="15">
        <f t="shared" si="5"/>
        <v>0</v>
      </c>
    </row>
    <row r="209" spans="1:9" ht="12.75">
      <c r="A209" s="41">
        <f aca="true" t="shared" si="6" ref="A209:A272">SUM(A208+1)</f>
        <v>195</v>
      </c>
      <c r="B209" s="104" t="s">
        <v>795</v>
      </c>
      <c r="C209" s="101" t="s">
        <v>233</v>
      </c>
      <c r="D209" s="101" t="s">
        <v>706</v>
      </c>
      <c r="E209" s="101" t="s">
        <v>281</v>
      </c>
      <c r="F209" s="101" t="s">
        <v>482</v>
      </c>
      <c r="G209" s="105">
        <v>8334</v>
      </c>
      <c r="H209" s="105">
        <v>7316</v>
      </c>
      <c r="I209" s="15">
        <f t="shared" si="5"/>
        <v>1018</v>
      </c>
    </row>
    <row r="210" spans="1:9" ht="25.5">
      <c r="A210" s="41">
        <f t="shared" si="6"/>
        <v>196</v>
      </c>
      <c r="B210" s="104" t="s">
        <v>947</v>
      </c>
      <c r="C210" s="101" t="s">
        <v>233</v>
      </c>
      <c r="D210" s="101" t="s">
        <v>706</v>
      </c>
      <c r="E210" s="101" t="s">
        <v>755</v>
      </c>
      <c r="F210" s="101" t="s">
        <v>482</v>
      </c>
      <c r="G210" s="105">
        <v>8334</v>
      </c>
      <c r="H210" s="105">
        <v>7316</v>
      </c>
      <c r="I210" s="15">
        <f t="shared" si="5"/>
        <v>1018</v>
      </c>
    </row>
    <row r="211" spans="1:9" ht="12.75">
      <c r="A211" s="41">
        <f t="shared" si="6"/>
        <v>197</v>
      </c>
      <c r="B211" s="104" t="s">
        <v>956</v>
      </c>
      <c r="C211" s="101" t="s">
        <v>233</v>
      </c>
      <c r="D211" s="101" t="s">
        <v>706</v>
      </c>
      <c r="E211" s="101" t="s">
        <v>957</v>
      </c>
      <c r="F211" s="101" t="s">
        <v>482</v>
      </c>
      <c r="G211" s="105">
        <v>8334</v>
      </c>
      <c r="H211" s="105">
        <v>7316</v>
      </c>
      <c r="I211" s="15">
        <f t="shared" si="5"/>
        <v>1018</v>
      </c>
    </row>
    <row r="212" spans="1:9" ht="38.25">
      <c r="A212" s="41">
        <f t="shared" si="6"/>
        <v>198</v>
      </c>
      <c r="B212" s="104" t="s">
        <v>410</v>
      </c>
      <c r="C212" s="101" t="s">
        <v>233</v>
      </c>
      <c r="D212" s="101" t="s">
        <v>706</v>
      </c>
      <c r="E212" s="101" t="s">
        <v>411</v>
      </c>
      <c r="F212" s="101" t="s">
        <v>482</v>
      </c>
      <c r="G212" s="105">
        <v>4423</v>
      </c>
      <c r="H212" s="105">
        <v>4423</v>
      </c>
      <c r="I212" s="15">
        <f aca="true" t="shared" si="7" ref="I212:I275">SUM(G212-H212)</f>
        <v>0</v>
      </c>
    </row>
    <row r="213" spans="1:9" ht="12.75">
      <c r="A213" s="41">
        <f t="shared" si="6"/>
        <v>199</v>
      </c>
      <c r="B213" s="104" t="s">
        <v>404</v>
      </c>
      <c r="C213" s="101" t="s">
        <v>233</v>
      </c>
      <c r="D213" s="101" t="s">
        <v>706</v>
      </c>
      <c r="E213" s="101" t="s">
        <v>411</v>
      </c>
      <c r="F213" s="101" t="s">
        <v>699</v>
      </c>
      <c r="G213" s="105">
        <v>4423</v>
      </c>
      <c r="H213" s="105">
        <v>4423</v>
      </c>
      <c r="I213" s="15">
        <f t="shared" si="7"/>
        <v>0</v>
      </c>
    </row>
    <row r="214" spans="1:9" ht="38.25">
      <c r="A214" s="41">
        <f t="shared" si="6"/>
        <v>200</v>
      </c>
      <c r="B214" s="104" t="s">
        <v>406</v>
      </c>
      <c r="C214" s="101" t="s">
        <v>233</v>
      </c>
      <c r="D214" s="101" t="s">
        <v>706</v>
      </c>
      <c r="E214" s="101" t="s">
        <v>707</v>
      </c>
      <c r="F214" s="101" t="s">
        <v>482</v>
      </c>
      <c r="G214" s="105">
        <v>3911</v>
      </c>
      <c r="H214" s="105">
        <v>2893</v>
      </c>
      <c r="I214" s="15">
        <f t="shared" si="7"/>
        <v>1018</v>
      </c>
    </row>
    <row r="215" spans="1:9" ht="12.75">
      <c r="A215" s="41">
        <f t="shared" si="6"/>
        <v>201</v>
      </c>
      <c r="B215" s="104" t="s">
        <v>404</v>
      </c>
      <c r="C215" s="101" t="s">
        <v>233</v>
      </c>
      <c r="D215" s="101" t="s">
        <v>706</v>
      </c>
      <c r="E215" s="101" t="s">
        <v>707</v>
      </c>
      <c r="F215" s="101" t="s">
        <v>699</v>
      </c>
      <c r="G215" s="105">
        <v>3911</v>
      </c>
      <c r="H215" s="105">
        <v>2893</v>
      </c>
      <c r="I215" s="15">
        <f t="shared" si="7"/>
        <v>1018</v>
      </c>
    </row>
    <row r="216" spans="1:9" ht="12.75">
      <c r="A216" s="41">
        <f t="shared" si="6"/>
        <v>202</v>
      </c>
      <c r="B216" s="104" t="s">
        <v>236</v>
      </c>
      <c r="C216" s="101" t="s">
        <v>233</v>
      </c>
      <c r="D216" s="101" t="s">
        <v>708</v>
      </c>
      <c r="E216" s="101" t="s">
        <v>281</v>
      </c>
      <c r="F216" s="101" t="s">
        <v>482</v>
      </c>
      <c r="G216" s="105">
        <v>4980</v>
      </c>
      <c r="H216" s="105">
        <v>4980</v>
      </c>
      <c r="I216" s="15">
        <f t="shared" si="7"/>
        <v>0</v>
      </c>
    </row>
    <row r="217" spans="1:9" ht="51">
      <c r="A217" s="41">
        <f t="shared" si="6"/>
        <v>203</v>
      </c>
      <c r="B217" s="104" t="s">
        <v>958</v>
      </c>
      <c r="C217" s="101" t="s">
        <v>233</v>
      </c>
      <c r="D217" s="101" t="s">
        <v>708</v>
      </c>
      <c r="E217" s="101" t="s">
        <v>756</v>
      </c>
      <c r="F217" s="101" t="s">
        <v>482</v>
      </c>
      <c r="G217" s="105">
        <v>4980</v>
      </c>
      <c r="H217" s="105">
        <v>4980</v>
      </c>
      <c r="I217" s="15">
        <f t="shared" si="7"/>
        <v>0</v>
      </c>
    </row>
    <row r="218" spans="1:9" ht="12.75">
      <c r="A218" s="41">
        <f t="shared" si="6"/>
        <v>204</v>
      </c>
      <c r="B218" s="104" t="s">
        <v>944</v>
      </c>
      <c r="C218" s="101" t="s">
        <v>233</v>
      </c>
      <c r="D218" s="101" t="s">
        <v>708</v>
      </c>
      <c r="E218" s="101" t="s">
        <v>709</v>
      </c>
      <c r="F218" s="101" t="s">
        <v>482</v>
      </c>
      <c r="G218" s="105">
        <v>4980</v>
      </c>
      <c r="H218" s="105">
        <v>4980</v>
      </c>
      <c r="I218" s="15">
        <f t="shared" si="7"/>
        <v>0</v>
      </c>
    </row>
    <row r="219" spans="1:9" ht="12.75">
      <c r="A219" s="41">
        <f t="shared" si="6"/>
        <v>205</v>
      </c>
      <c r="B219" s="104" t="s">
        <v>404</v>
      </c>
      <c r="C219" s="101" t="s">
        <v>233</v>
      </c>
      <c r="D219" s="101" t="s">
        <v>708</v>
      </c>
      <c r="E219" s="101" t="s">
        <v>709</v>
      </c>
      <c r="F219" s="101" t="s">
        <v>699</v>
      </c>
      <c r="G219" s="105">
        <v>4980</v>
      </c>
      <c r="H219" s="105">
        <v>4980</v>
      </c>
      <c r="I219" s="15">
        <f t="shared" si="7"/>
        <v>0</v>
      </c>
    </row>
    <row r="220" spans="1:9" ht="12.75">
      <c r="A220" s="41">
        <f t="shared" si="6"/>
        <v>206</v>
      </c>
      <c r="B220" s="107" t="s">
        <v>486</v>
      </c>
      <c r="C220" s="108" t="s">
        <v>237</v>
      </c>
      <c r="D220" s="108" t="s">
        <v>483</v>
      </c>
      <c r="E220" s="108" t="s">
        <v>281</v>
      </c>
      <c r="F220" s="108" t="s">
        <v>482</v>
      </c>
      <c r="G220" s="109">
        <v>58959</v>
      </c>
      <c r="H220" s="109">
        <v>58959</v>
      </c>
      <c r="I220" s="128">
        <f t="shared" si="7"/>
        <v>0</v>
      </c>
    </row>
    <row r="221" spans="1:9" ht="12.75">
      <c r="A221" s="41">
        <f t="shared" si="6"/>
        <v>207</v>
      </c>
      <c r="B221" s="104" t="s">
        <v>959</v>
      </c>
      <c r="C221" s="101" t="s">
        <v>237</v>
      </c>
      <c r="D221" s="101" t="s">
        <v>713</v>
      </c>
      <c r="E221" s="101" t="s">
        <v>281</v>
      </c>
      <c r="F221" s="101" t="s">
        <v>482</v>
      </c>
      <c r="G221" s="105">
        <v>58959</v>
      </c>
      <c r="H221" s="105">
        <v>58959</v>
      </c>
      <c r="I221" s="15">
        <f t="shared" si="7"/>
        <v>0</v>
      </c>
    </row>
    <row r="222" spans="1:9" ht="12.75">
      <c r="A222" s="41">
        <f t="shared" si="6"/>
        <v>208</v>
      </c>
      <c r="B222" s="104" t="s">
        <v>238</v>
      </c>
      <c r="C222" s="101" t="s">
        <v>237</v>
      </c>
      <c r="D222" s="101" t="s">
        <v>714</v>
      </c>
      <c r="E222" s="101" t="s">
        <v>281</v>
      </c>
      <c r="F222" s="101" t="s">
        <v>482</v>
      </c>
      <c r="G222" s="105">
        <v>24582.755</v>
      </c>
      <c r="H222" s="105">
        <v>24320.523</v>
      </c>
      <c r="I222" s="15">
        <f t="shared" si="7"/>
        <v>262.23199999999997</v>
      </c>
    </row>
    <row r="223" spans="1:9" s="14" customFormat="1" ht="12.75">
      <c r="A223" s="41">
        <f t="shared" si="6"/>
        <v>209</v>
      </c>
      <c r="B223" s="104" t="s">
        <v>960</v>
      </c>
      <c r="C223" s="101" t="s">
        <v>237</v>
      </c>
      <c r="D223" s="101" t="s">
        <v>714</v>
      </c>
      <c r="E223" s="101" t="s">
        <v>758</v>
      </c>
      <c r="F223" s="101" t="s">
        <v>482</v>
      </c>
      <c r="G223" s="105">
        <v>24582.755</v>
      </c>
      <c r="H223" s="105">
        <v>24320.523</v>
      </c>
      <c r="I223" s="15">
        <f t="shared" si="7"/>
        <v>262.23199999999997</v>
      </c>
    </row>
    <row r="224" spans="1:9" ht="12.75">
      <c r="A224" s="41">
        <f t="shared" si="6"/>
        <v>210</v>
      </c>
      <c r="B224" s="104" t="s">
        <v>944</v>
      </c>
      <c r="C224" s="101" t="s">
        <v>237</v>
      </c>
      <c r="D224" s="101" t="s">
        <v>714</v>
      </c>
      <c r="E224" s="101" t="s">
        <v>412</v>
      </c>
      <c r="F224" s="101" t="s">
        <v>482</v>
      </c>
      <c r="G224" s="105">
        <v>24582.755</v>
      </c>
      <c r="H224" s="105">
        <v>24320.52</v>
      </c>
      <c r="I224" s="15">
        <f t="shared" si="7"/>
        <v>262.2350000000006</v>
      </c>
    </row>
    <row r="225" spans="1:9" ht="12.75">
      <c r="A225" s="41">
        <f t="shared" si="6"/>
        <v>211</v>
      </c>
      <c r="B225" s="104" t="s">
        <v>413</v>
      </c>
      <c r="C225" s="101" t="s">
        <v>237</v>
      </c>
      <c r="D225" s="101" t="s">
        <v>714</v>
      </c>
      <c r="E225" s="101" t="s">
        <v>715</v>
      </c>
      <c r="F225" s="101" t="s">
        <v>482</v>
      </c>
      <c r="G225" s="105">
        <v>8082.755</v>
      </c>
      <c r="H225" s="105">
        <v>7820.523</v>
      </c>
      <c r="I225" s="15">
        <f t="shared" si="7"/>
        <v>262.23199999999997</v>
      </c>
    </row>
    <row r="226" spans="1:9" ht="12.75">
      <c r="A226" s="41">
        <f t="shared" si="6"/>
        <v>212</v>
      </c>
      <c r="B226" s="104" t="s">
        <v>404</v>
      </c>
      <c r="C226" s="101" t="s">
        <v>237</v>
      </c>
      <c r="D226" s="101" t="s">
        <v>714</v>
      </c>
      <c r="E226" s="101" t="s">
        <v>715</v>
      </c>
      <c r="F226" s="101" t="s">
        <v>699</v>
      </c>
      <c r="G226" s="105">
        <v>8082.755</v>
      </c>
      <c r="H226" s="105">
        <v>7820.523</v>
      </c>
      <c r="I226" s="15">
        <f t="shared" si="7"/>
        <v>262.23199999999997</v>
      </c>
    </row>
    <row r="227" spans="1:9" ht="25.5">
      <c r="A227" s="41">
        <f t="shared" si="6"/>
        <v>213</v>
      </c>
      <c r="B227" s="104" t="s">
        <v>414</v>
      </c>
      <c r="C227" s="101" t="s">
        <v>237</v>
      </c>
      <c r="D227" s="101" t="s">
        <v>714</v>
      </c>
      <c r="E227" s="101" t="s">
        <v>716</v>
      </c>
      <c r="F227" s="101" t="s">
        <v>482</v>
      </c>
      <c r="G227" s="105">
        <v>16500</v>
      </c>
      <c r="H227" s="105">
        <v>16500</v>
      </c>
      <c r="I227" s="15">
        <f t="shared" si="7"/>
        <v>0</v>
      </c>
    </row>
    <row r="228" spans="1:9" ht="12.75">
      <c r="A228" s="41">
        <f t="shared" si="6"/>
        <v>214</v>
      </c>
      <c r="B228" s="104" t="s">
        <v>404</v>
      </c>
      <c r="C228" s="101" t="s">
        <v>237</v>
      </c>
      <c r="D228" s="101" t="s">
        <v>714</v>
      </c>
      <c r="E228" s="101" t="s">
        <v>716</v>
      </c>
      <c r="F228" s="101" t="s">
        <v>699</v>
      </c>
      <c r="G228" s="105">
        <v>16500</v>
      </c>
      <c r="H228" s="105">
        <v>16500</v>
      </c>
      <c r="I228" s="15">
        <f t="shared" si="7"/>
        <v>0</v>
      </c>
    </row>
    <row r="229" spans="1:9" ht="12.75">
      <c r="A229" s="41">
        <f t="shared" si="6"/>
        <v>215</v>
      </c>
      <c r="B229" s="104" t="s">
        <v>239</v>
      </c>
      <c r="C229" s="101" t="s">
        <v>237</v>
      </c>
      <c r="D229" s="101" t="s">
        <v>717</v>
      </c>
      <c r="E229" s="101" t="s">
        <v>281</v>
      </c>
      <c r="F229" s="101" t="s">
        <v>482</v>
      </c>
      <c r="G229" s="105">
        <v>30967.238</v>
      </c>
      <c r="H229" s="105">
        <v>31004.491</v>
      </c>
      <c r="I229" s="15">
        <f t="shared" si="7"/>
        <v>-37.25300000000061</v>
      </c>
    </row>
    <row r="230" spans="1:9" ht="12.75">
      <c r="A230" s="41">
        <f t="shared" si="6"/>
        <v>216</v>
      </c>
      <c r="B230" s="104" t="s">
        <v>944</v>
      </c>
      <c r="C230" s="101" t="s">
        <v>237</v>
      </c>
      <c r="D230" s="101" t="s">
        <v>717</v>
      </c>
      <c r="E230" s="101" t="s">
        <v>718</v>
      </c>
      <c r="F230" s="101" t="s">
        <v>482</v>
      </c>
      <c r="G230" s="105">
        <v>25100.238</v>
      </c>
      <c r="H230" s="105">
        <v>25137.491</v>
      </c>
      <c r="I230" s="15">
        <f t="shared" si="7"/>
        <v>-37.25300000000061</v>
      </c>
    </row>
    <row r="231" spans="1:9" ht="12.75">
      <c r="A231" s="41">
        <f t="shared" si="6"/>
        <v>217</v>
      </c>
      <c r="B231" s="104" t="s">
        <v>404</v>
      </c>
      <c r="C231" s="101" t="s">
        <v>237</v>
      </c>
      <c r="D231" s="101" t="s">
        <v>717</v>
      </c>
      <c r="E231" s="101" t="s">
        <v>718</v>
      </c>
      <c r="F231" s="101" t="s">
        <v>699</v>
      </c>
      <c r="G231" s="105">
        <v>25100.238</v>
      </c>
      <c r="H231" s="105">
        <v>25137.491</v>
      </c>
      <c r="I231" s="15">
        <f t="shared" si="7"/>
        <v>-37.25300000000061</v>
      </c>
    </row>
    <row r="232" spans="1:9" ht="12.75">
      <c r="A232" s="41">
        <f t="shared" si="6"/>
        <v>218</v>
      </c>
      <c r="B232" s="104" t="s">
        <v>953</v>
      </c>
      <c r="C232" s="101" t="s">
        <v>237</v>
      </c>
      <c r="D232" s="101" t="s">
        <v>717</v>
      </c>
      <c r="E232" s="101" t="s">
        <v>738</v>
      </c>
      <c r="F232" s="101" t="s">
        <v>482</v>
      </c>
      <c r="G232" s="105">
        <v>5667</v>
      </c>
      <c r="H232" s="105">
        <v>5667</v>
      </c>
      <c r="I232" s="15">
        <f t="shared" si="7"/>
        <v>0</v>
      </c>
    </row>
    <row r="233" spans="1:9" ht="51">
      <c r="A233" s="41">
        <f t="shared" si="6"/>
        <v>219</v>
      </c>
      <c r="B233" s="104" t="s">
        <v>962</v>
      </c>
      <c r="C233" s="101" t="s">
        <v>237</v>
      </c>
      <c r="D233" s="101" t="s">
        <v>717</v>
      </c>
      <c r="E233" s="101" t="s">
        <v>719</v>
      </c>
      <c r="F233" s="101" t="s">
        <v>482</v>
      </c>
      <c r="G233" s="105">
        <v>5667</v>
      </c>
      <c r="H233" s="105">
        <v>5667</v>
      </c>
      <c r="I233" s="15">
        <f t="shared" si="7"/>
        <v>0</v>
      </c>
    </row>
    <row r="234" spans="1:18" ht="12.75">
      <c r="A234" s="41">
        <f t="shared" si="6"/>
        <v>220</v>
      </c>
      <c r="B234" s="104" t="s">
        <v>404</v>
      </c>
      <c r="C234" s="101" t="s">
        <v>237</v>
      </c>
      <c r="D234" s="101" t="s">
        <v>717</v>
      </c>
      <c r="E234" s="101" t="s">
        <v>719</v>
      </c>
      <c r="F234" s="101" t="s">
        <v>699</v>
      </c>
      <c r="G234" s="105">
        <v>5667</v>
      </c>
      <c r="H234" s="105">
        <v>5667</v>
      </c>
      <c r="I234" s="15">
        <f t="shared" si="7"/>
        <v>0</v>
      </c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2.75">
      <c r="A235" s="41">
        <f t="shared" si="6"/>
        <v>221</v>
      </c>
      <c r="B235" s="104" t="s">
        <v>314</v>
      </c>
      <c r="C235" s="101" t="s">
        <v>237</v>
      </c>
      <c r="D235" s="101" t="s">
        <v>717</v>
      </c>
      <c r="E235" s="101" t="s">
        <v>315</v>
      </c>
      <c r="F235" s="101" t="s">
        <v>482</v>
      </c>
      <c r="G235" s="105">
        <v>200</v>
      </c>
      <c r="H235" s="105">
        <v>200</v>
      </c>
      <c r="I235" s="15">
        <f t="shared" si="7"/>
        <v>0</v>
      </c>
      <c r="J235" s="19"/>
      <c r="K235" s="20"/>
      <c r="L235" s="21"/>
      <c r="M235" s="21"/>
      <c r="N235" s="21"/>
      <c r="O235" s="18"/>
      <c r="P235" s="18"/>
      <c r="Q235" s="18"/>
      <c r="R235" s="18"/>
    </row>
    <row r="236" spans="1:9" ht="51">
      <c r="A236" s="41">
        <f t="shared" si="6"/>
        <v>222</v>
      </c>
      <c r="B236" s="104" t="s">
        <v>415</v>
      </c>
      <c r="C236" s="101" t="s">
        <v>237</v>
      </c>
      <c r="D236" s="101" t="s">
        <v>717</v>
      </c>
      <c r="E236" s="101" t="s">
        <v>144</v>
      </c>
      <c r="F236" s="101" t="s">
        <v>482</v>
      </c>
      <c r="G236" s="105">
        <v>200</v>
      </c>
      <c r="H236" s="105">
        <v>200</v>
      </c>
      <c r="I236" s="15">
        <f t="shared" si="7"/>
        <v>0</v>
      </c>
    </row>
    <row r="237" spans="1:9" ht="63.75">
      <c r="A237" s="41">
        <f t="shared" si="6"/>
        <v>223</v>
      </c>
      <c r="B237" s="104" t="s">
        <v>419</v>
      </c>
      <c r="C237" s="101" t="s">
        <v>237</v>
      </c>
      <c r="D237" s="101" t="s">
        <v>717</v>
      </c>
      <c r="E237" s="101" t="s">
        <v>963</v>
      </c>
      <c r="F237" s="101" t="s">
        <v>482</v>
      </c>
      <c r="G237" s="105">
        <v>200</v>
      </c>
      <c r="H237" s="105">
        <v>200</v>
      </c>
      <c r="I237" s="15">
        <f t="shared" si="7"/>
        <v>0</v>
      </c>
    </row>
    <row r="238" spans="1:9" ht="12.75">
      <c r="A238" s="41">
        <f t="shared" si="6"/>
        <v>224</v>
      </c>
      <c r="B238" s="104" t="s">
        <v>404</v>
      </c>
      <c r="C238" s="101" t="s">
        <v>237</v>
      </c>
      <c r="D238" s="101" t="s">
        <v>717</v>
      </c>
      <c r="E238" s="101" t="s">
        <v>963</v>
      </c>
      <c r="F238" s="101" t="s">
        <v>699</v>
      </c>
      <c r="G238" s="105">
        <v>200</v>
      </c>
      <c r="H238" s="105">
        <v>200</v>
      </c>
      <c r="I238" s="15">
        <f t="shared" si="7"/>
        <v>0</v>
      </c>
    </row>
    <row r="239" spans="1:9" ht="12.75">
      <c r="A239" s="41">
        <f t="shared" si="6"/>
        <v>225</v>
      </c>
      <c r="B239" s="104" t="s">
        <v>964</v>
      </c>
      <c r="C239" s="101" t="s">
        <v>237</v>
      </c>
      <c r="D239" s="101" t="s">
        <v>260</v>
      </c>
      <c r="E239" s="101" t="s">
        <v>281</v>
      </c>
      <c r="F239" s="101" t="s">
        <v>482</v>
      </c>
      <c r="G239" s="105">
        <v>3409.007</v>
      </c>
      <c r="H239" s="105">
        <v>3633.986</v>
      </c>
      <c r="I239" s="15">
        <f t="shared" si="7"/>
        <v>-224.97899999999981</v>
      </c>
    </row>
    <row r="240" spans="1:9" ht="51">
      <c r="A240" s="41">
        <f t="shared" si="6"/>
        <v>226</v>
      </c>
      <c r="B240" s="104" t="s">
        <v>958</v>
      </c>
      <c r="C240" s="101" t="s">
        <v>237</v>
      </c>
      <c r="D240" s="101" t="s">
        <v>260</v>
      </c>
      <c r="E240" s="101" t="s">
        <v>756</v>
      </c>
      <c r="F240" s="101" t="s">
        <v>482</v>
      </c>
      <c r="G240" s="105">
        <v>1248.107</v>
      </c>
      <c r="H240" s="105">
        <v>1267.086</v>
      </c>
      <c r="I240" s="15">
        <f t="shared" si="7"/>
        <v>-18.979000000000042</v>
      </c>
    </row>
    <row r="241" spans="1:9" ht="12.75">
      <c r="A241" s="41">
        <f t="shared" si="6"/>
        <v>227</v>
      </c>
      <c r="B241" s="104" t="s">
        <v>944</v>
      </c>
      <c r="C241" s="101" t="s">
        <v>237</v>
      </c>
      <c r="D241" s="101" t="s">
        <v>260</v>
      </c>
      <c r="E241" s="101" t="s">
        <v>709</v>
      </c>
      <c r="F241" s="101" t="s">
        <v>482</v>
      </c>
      <c r="G241" s="105">
        <v>1248.107</v>
      </c>
      <c r="H241" s="105">
        <v>1267.086</v>
      </c>
      <c r="I241" s="15">
        <f t="shared" si="7"/>
        <v>-18.979000000000042</v>
      </c>
    </row>
    <row r="242" spans="1:9" ht="12.75">
      <c r="A242" s="41">
        <f t="shared" si="6"/>
        <v>228</v>
      </c>
      <c r="B242" s="104" t="s">
        <v>404</v>
      </c>
      <c r="C242" s="101" t="s">
        <v>237</v>
      </c>
      <c r="D242" s="101" t="s">
        <v>260</v>
      </c>
      <c r="E242" s="101" t="s">
        <v>709</v>
      </c>
      <c r="F242" s="101" t="s">
        <v>699</v>
      </c>
      <c r="G242" s="105">
        <v>1248.107</v>
      </c>
      <c r="H242" s="105">
        <v>1267.086</v>
      </c>
      <c r="I242" s="15">
        <f t="shared" si="7"/>
        <v>-18.979000000000042</v>
      </c>
    </row>
    <row r="243" spans="1:9" ht="12.75">
      <c r="A243" s="41">
        <f t="shared" si="6"/>
        <v>229</v>
      </c>
      <c r="B243" s="104" t="s">
        <v>300</v>
      </c>
      <c r="C243" s="101" t="s">
        <v>237</v>
      </c>
      <c r="D243" s="101" t="s">
        <v>260</v>
      </c>
      <c r="E243" s="101" t="s">
        <v>478</v>
      </c>
      <c r="F243" s="101" t="s">
        <v>482</v>
      </c>
      <c r="G243" s="105">
        <v>2160.9</v>
      </c>
      <c r="H243" s="105">
        <v>2366.9</v>
      </c>
      <c r="I243" s="15">
        <f t="shared" si="7"/>
        <v>-206</v>
      </c>
    </row>
    <row r="244" spans="1:9" ht="51">
      <c r="A244" s="41">
        <f t="shared" si="6"/>
        <v>230</v>
      </c>
      <c r="B244" s="104" t="s">
        <v>568</v>
      </c>
      <c r="C244" s="101" t="s">
        <v>237</v>
      </c>
      <c r="D244" s="101" t="s">
        <v>260</v>
      </c>
      <c r="E244" s="101" t="s">
        <v>569</v>
      </c>
      <c r="F244" s="101" t="s">
        <v>482</v>
      </c>
      <c r="G244" s="105">
        <v>1492</v>
      </c>
      <c r="H244" s="105">
        <v>1698</v>
      </c>
      <c r="I244" s="15">
        <f t="shared" si="7"/>
        <v>-206</v>
      </c>
    </row>
    <row r="245" spans="1:9" ht="63.75">
      <c r="A245" s="41">
        <f t="shared" si="6"/>
        <v>231</v>
      </c>
      <c r="B245" s="104" t="s">
        <v>571</v>
      </c>
      <c r="C245" s="101" t="s">
        <v>237</v>
      </c>
      <c r="D245" s="101" t="s">
        <v>260</v>
      </c>
      <c r="E245" s="101" t="s">
        <v>522</v>
      </c>
      <c r="F245" s="101" t="s">
        <v>482</v>
      </c>
      <c r="G245" s="105">
        <v>380</v>
      </c>
      <c r="H245" s="105">
        <v>480</v>
      </c>
      <c r="I245" s="15">
        <f t="shared" si="7"/>
        <v>-100</v>
      </c>
    </row>
    <row r="246" spans="1:9" ht="12.75">
      <c r="A246" s="41">
        <f t="shared" si="6"/>
        <v>232</v>
      </c>
      <c r="B246" s="104" t="s">
        <v>563</v>
      </c>
      <c r="C246" s="101" t="s">
        <v>237</v>
      </c>
      <c r="D246" s="101" t="s">
        <v>260</v>
      </c>
      <c r="E246" s="101" t="s">
        <v>522</v>
      </c>
      <c r="F246" s="101" t="s">
        <v>253</v>
      </c>
      <c r="G246" s="105">
        <v>380</v>
      </c>
      <c r="H246" s="105">
        <v>480</v>
      </c>
      <c r="I246" s="15">
        <f t="shared" si="7"/>
        <v>-100</v>
      </c>
    </row>
    <row r="247" spans="1:9" ht="63.75">
      <c r="A247" s="41">
        <f t="shared" si="6"/>
        <v>233</v>
      </c>
      <c r="B247" s="104" t="s">
        <v>572</v>
      </c>
      <c r="C247" s="101" t="s">
        <v>237</v>
      </c>
      <c r="D247" s="101" t="s">
        <v>260</v>
      </c>
      <c r="E247" s="101" t="s">
        <v>523</v>
      </c>
      <c r="F247" s="101" t="s">
        <v>482</v>
      </c>
      <c r="G247" s="105">
        <v>280</v>
      </c>
      <c r="H247" s="105">
        <v>380</v>
      </c>
      <c r="I247" s="15">
        <f t="shared" si="7"/>
        <v>-100</v>
      </c>
    </row>
    <row r="248" spans="1:9" ht="12.75">
      <c r="A248" s="41">
        <f t="shared" si="6"/>
        <v>234</v>
      </c>
      <c r="B248" s="104" t="s">
        <v>563</v>
      </c>
      <c r="C248" s="101" t="s">
        <v>237</v>
      </c>
      <c r="D248" s="101" t="s">
        <v>260</v>
      </c>
      <c r="E248" s="101" t="s">
        <v>523</v>
      </c>
      <c r="F248" s="101" t="s">
        <v>253</v>
      </c>
      <c r="G248" s="105">
        <v>280</v>
      </c>
      <c r="H248" s="105">
        <v>380</v>
      </c>
      <c r="I248" s="15">
        <f t="shared" si="7"/>
        <v>-100</v>
      </c>
    </row>
    <row r="249" spans="1:9" ht="63.75">
      <c r="A249" s="41">
        <f t="shared" si="6"/>
        <v>235</v>
      </c>
      <c r="B249" s="104" t="s">
        <v>573</v>
      </c>
      <c r="C249" s="101" t="s">
        <v>237</v>
      </c>
      <c r="D249" s="101" t="s">
        <v>260</v>
      </c>
      <c r="E249" s="101" t="s">
        <v>525</v>
      </c>
      <c r="F249" s="101" t="s">
        <v>482</v>
      </c>
      <c r="G249" s="105">
        <v>832</v>
      </c>
      <c r="H249" s="105">
        <v>838</v>
      </c>
      <c r="I249" s="15">
        <f t="shared" si="7"/>
        <v>-6</v>
      </c>
    </row>
    <row r="250" spans="1:9" ht="12.75">
      <c r="A250" s="41">
        <f t="shared" si="6"/>
        <v>236</v>
      </c>
      <c r="B250" s="104" t="s">
        <v>563</v>
      </c>
      <c r="C250" s="101" t="s">
        <v>237</v>
      </c>
      <c r="D250" s="101" t="s">
        <v>260</v>
      </c>
      <c r="E250" s="101" t="s">
        <v>525</v>
      </c>
      <c r="F250" s="101" t="s">
        <v>253</v>
      </c>
      <c r="G250" s="105">
        <v>832</v>
      </c>
      <c r="H250" s="105">
        <v>838</v>
      </c>
      <c r="I250" s="15">
        <f t="shared" si="7"/>
        <v>-6</v>
      </c>
    </row>
    <row r="251" spans="1:9" ht="38.25">
      <c r="A251" s="41">
        <f t="shared" si="6"/>
        <v>237</v>
      </c>
      <c r="B251" s="104" t="s">
        <v>965</v>
      </c>
      <c r="C251" s="101" t="s">
        <v>237</v>
      </c>
      <c r="D251" s="101" t="s">
        <v>260</v>
      </c>
      <c r="E251" s="101" t="s">
        <v>527</v>
      </c>
      <c r="F251" s="101" t="s">
        <v>482</v>
      </c>
      <c r="G251" s="105">
        <v>424</v>
      </c>
      <c r="H251" s="105">
        <v>424</v>
      </c>
      <c r="I251" s="15">
        <f t="shared" si="7"/>
        <v>0</v>
      </c>
    </row>
    <row r="252" spans="1:9" ht="12.75">
      <c r="A252" s="41">
        <f t="shared" si="6"/>
        <v>238</v>
      </c>
      <c r="B252" s="104" t="s">
        <v>563</v>
      </c>
      <c r="C252" s="101" t="s">
        <v>237</v>
      </c>
      <c r="D252" s="101" t="s">
        <v>260</v>
      </c>
      <c r="E252" s="101" t="s">
        <v>527</v>
      </c>
      <c r="F252" s="101" t="s">
        <v>253</v>
      </c>
      <c r="G252" s="105">
        <v>424</v>
      </c>
      <c r="H252" s="105">
        <v>424</v>
      </c>
      <c r="I252" s="15">
        <f t="shared" si="7"/>
        <v>0</v>
      </c>
    </row>
    <row r="253" spans="1:9" ht="38.25">
      <c r="A253" s="41">
        <f t="shared" si="6"/>
        <v>239</v>
      </c>
      <c r="B253" s="104" t="s">
        <v>966</v>
      </c>
      <c r="C253" s="101" t="s">
        <v>237</v>
      </c>
      <c r="D253" s="101" t="s">
        <v>260</v>
      </c>
      <c r="E253" s="101" t="s">
        <v>529</v>
      </c>
      <c r="F253" s="101" t="s">
        <v>482</v>
      </c>
      <c r="G253" s="105">
        <v>244.9</v>
      </c>
      <c r="H253" s="105">
        <v>244.9</v>
      </c>
      <c r="I253" s="15">
        <f t="shared" si="7"/>
        <v>0</v>
      </c>
    </row>
    <row r="254" spans="1:9" s="14" customFormat="1" ht="12.75">
      <c r="A254" s="41">
        <f t="shared" si="6"/>
        <v>240</v>
      </c>
      <c r="B254" s="104" t="s">
        <v>563</v>
      </c>
      <c r="C254" s="101" t="s">
        <v>237</v>
      </c>
      <c r="D254" s="101" t="s">
        <v>260</v>
      </c>
      <c r="E254" s="101" t="s">
        <v>529</v>
      </c>
      <c r="F254" s="101" t="s">
        <v>253</v>
      </c>
      <c r="G254" s="105">
        <v>244.9</v>
      </c>
      <c r="H254" s="105">
        <v>244.9</v>
      </c>
      <c r="I254" s="15">
        <f t="shared" si="7"/>
        <v>0</v>
      </c>
    </row>
    <row r="255" spans="1:9" ht="25.5">
      <c r="A255" s="41">
        <f t="shared" si="6"/>
        <v>241</v>
      </c>
      <c r="B255" s="107" t="s">
        <v>967</v>
      </c>
      <c r="C255" s="108" t="s">
        <v>240</v>
      </c>
      <c r="D255" s="108" t="s">
        <v>483</v>
      </c>
      <c r="E255" s="108" t="s">
        <v>281</v>
      </c>
      <c r="F255" s="108" t="s">
        <v>482</v>
      </c>
      <c r="G255" s="109">
        <v>12259</v>
      </c>
      <c r="H255" s="109">
        <v>12289</v>
      </c>
      <c r="I255" s="128">
        <f t="shared" si="7"/>
        <v>-30</v>
      </c>
    </row>
    <row r="256" spans="1:9" ht="12.75">
      <c r="A256" s="41">
        <f t="shared" si="6"/>
        <v>242</v>
      </c>
      <c r="B256" s="104" t="s">
        <v>794</v>
      </c>
      <c r="C256" s="101" t="s">
        <v>240</v>
      </c>
      <c r="D256" s="101" t="s">
        <v>696</v>
      </c>
      <c r="E256" s="101" t="s">
        <v>281</v>
      </c>
      <c r="F256" s="101" t="s">
        <v>482</v>
      </c>
      <c r="G256" s="105">
        <v>8038</v>
      </c>
      <c r="H256" s="105">
        <v>8068</v>
      </c>
      <c r="I256" s="15">
        <f t="shared" si="7"/>
        <v>-30</v>
      </c>
    </row>
    <row r="257" spans="1:9" ht="12.75">
      <c r="A257" s="41">
        <f t="shared" si="6"/>
        <v>243</v>
      </c>
      <c r="B257" s="104" t="s">
        <v>235</v>
      </c>
      <c r="C257" s="101" t="s">
        <v>240</v>
      </c>
      <c r="D257" s="101" t="s">
        <v>700</v>
      </c>
      <c r="E257" s="101" t="s">
        <v>281</v>
      </c>
      <c r="F257" s="101" t="s">
        <v>482</v>
      </c>
      <c r="G257" s="105">
        <v>7758</v>
      </c>
      <c r="H257" s="105">
        <v>7758</v>
      </c>
      <c r="I257" s="15">
        <f t="shared" si="7"/>
        <v>0</v>
      </c>
    </row>
    <row r="258" spans="1:9" ht="12.75">
      <c r="A258" s="41">
        <f t="shared" si="6"/>
        <v>244</v>
      </c>
      <c r="B258" s="104" t="s">
        <v>952</v>
      </c>
      <c r="C258" s="101" t="s">
        <v>240</v>
      </c>
      <c r="D258" s="101" t="s">
        <v>700</v>
      </c>
      <c r="E258" s="101" t="s">
        <v>754</v>
      </c>
      <c r="F258" s="101" t="s">
        <v>482</v>
      </c>
      <c r="G258" s="105">
        <v>7758</v>
      </c>
      <c r="H258" s="105">
        <v>7758</v>
      </c>
      <c r="I258" s="15">
        <f t="shared" si="7"/>
        <v>0</v>
      </c>
    </row>
    <row r="259" spans="1:9" ht="12.75">
      <c r="A259" s="41">
        <f t="shared" si="6"/>
        <v>245</v>
      </c>
      <c r="B259" s="104" t="s">
        <v>944</v>
      </c>
      <c r="C259" s="101" t="s">
        <v>240</v>
      </c>
      <c r="D259" s="101" t="s">
        <v>700</v>
      </c>
      <c r="E259" s="101" t="s">
        <v>702</v>
      </c>
      <c r="F259" s="101" t="s">
        <v>482</v>
      </c>
      <c r="G259" s="105">
        <v>7758</v>
      </c>
      <c r="H259" s="105">
        <v>7758</v>
      </c>
      <c r="I259" s="15">
        <f t="shared" si="7"/>
        <v>0</v>
      </c>
    </row>
    <row r="260" spans="1:9" ht="12.75">
      <c r="A260" s="41">
        <f t="shared" si="6"/>
        <v>246</v>
      </c>
      <c r="B260" s="104" t="s">
        <v>404</v>
      </c>
      <c r="C260" s="101" t="s">
        <v>240</v>
      </c>
      <c r="D260" s="101" t="s">
        <v>700</v>
      </c>
      <c r="E260" s="101" t="s">
        <v>702</v>
      </c>
      <c r="F260" s="101" t="s">
        <v>699</v>
      </c>
      <c r="G260" s="105">
        <v>7758</v>
      </c>
      <c r="H260" s="105">
        <v>7758</v>
      </c>
      <c r="I260" s="15">
        <f t="shared" si="7"/>
        <v>0</v>
      </c>
    </row>
    <row r="261" spans="1:9" ht="12.75">
      <c r="A261" s="41">
        <f t="shared" si="6"/>
        <v>247</v>
      </c>
      <c r="B261" s="104" t="s">
        <v>795</v>
      </c>
      <c r="C261" s="101" t="s">
        <v>240</v>
      </c>
      <c r="D261" s="101" t="s">
        <v>706</v>
      </c>
      <c r="E261" s="101" t="s">
        <v>281</v>
      </c>
      <c r="F261" s="101" t="s">
        <v>482</v>
      </c>
      <c r="G261" s="105">
        <v>280</v>
      </c>
      <c r="H261" s="105">
        <v>310</v>
      </c>
      <c r="I261" s="15">
        <f t="shared" si="7"/>
        <v>-30</v>
      </c>
    </row>
    <row r="262" spans="1:9" ht="12.75">
      <c r="A262" s="41">
        <f t="shared" si="6"/>
        <v>248</v>
      </c>
      <c r="B262" s="104" t="s">
        <v>300</v>
      </c>
      <c r="C262" s="101" t="s">
        <v>240</v>
      </c>
      <c r="D262" s="101" t="s">
        <v>706</v>
      </c>
      <c r="E262" s="101" t="s">
        <v>478</v>
      </c>
      <c r="F262" s="101" t="s">
        <v>482</v>
      </c>
      <c r="G262" s="105">
        <v>280</v>
      </c>
      <c r="H262" s="105">
        <v>280</v>
      </c>
      <c r="I262" s="15">
        <f t="shared" si="7"/>
        <v>0</v>
      </c>
    </row>
    <row r="263" spans="1:9" s="14" customFormat="1" ht="25.5">
      <c r="A263" s="41">
        <f t="shared" si="6"/>
        <v>249</v>
      </c>
      <c r="B263" s="104" t="s">
        <v>570</v>
      </c>
      <c r="C263" s="101" t="s">
        <v>240</v>
      </c>
      <c r="D263" s="101" t="s">
        <v>706</v>
      </c>
      <c r="E263" s="101" t="s">
        <v>511</v>
      </c>
      <c r="F263" s="101" t="s">
        <v>482</v>
      </c>
      <c r="G263" s="105">
        <v>280</v>
      </c>
      <c r="H263" s="105">
        <v>280</v>
      </c>
      <c r="I263" s="15">
        <f t="shared" si="7"/>
        <v>0</v>
      </c>
    </row>
    <row r="264" spans="1:9" ht="12.75">
      <c r="A264" s="41">
        <f t="shared" si="6"/>
        <v>250</v>
      </c>
      <c r="B264" s="104" t="s">
        <v>563</v>
      </c>
      <c r="C264" s="101" t="s">
        <v>240</v>
      </c>
      <c r="D264" s="101" t="s">
        <v>706</v>
      </c>
      <c r="E264" s="101" t="s">
        <v>511</v>
      </c>
      <c r="F264" s="101" t="s">
        <v>253</v>
      </c>
      <c r="G264" s="105">
        <v>280</v>
      </c>
      <c r="H264" s="105">
        <v>280</v>
      </c>
      <c r="I264" s="15">
        <f t="shared" si="7"/>
        <v>0</v>
      </c>
    </row>
    <row r="265" spans="1:9" ht="12.75">
      <c r="A265" s="41">
        <f t="shared" si="6"/>
        <v>251</v>
      </c>
      <c r="B265" s="104" t="s">
        <v>968</v>
      </c>
      <c r="C265" s="101" t="s">
        <v>240</v>
      </c>
      <c r="D265" s="101" t="s">
        <v>710</v>
      </c>
      <c r="E265" s="101" t="s">
        <v>281</v>
      </c>
      <c r="F265" s="101" t="s">
        <v>482</v>
      </c>
      <c r="G265" s="105">
        <v>2167</v>
      </c>
      <c r="H265" s="105">
        <v>2167</v>
      </c>
      <c r="I265" s="15">
        <f t="shared" si="7"/>
        <v>0</v>
      </c>
    </row>
    <row r="266" spans="1:9" ht="12.75">
      <c r="A266" s="41">
        <f t="shared" si="6"/>
        <v>252</v>
      </c>
      <c r="B266" s="104" t="s">
        <v>241</v>
      </c>
      <c r="C266" s="101" t="s">
        <v>240</v>
      </c>
      <c r="D266" s="101" t="s">
        <v>711</v>
      </c>
      <c r="E266" s="101" t="s">
        <v>281</v>
      </c>
      <c r="F266" s="101" t="s">
        <v>482</v>
      </c>
      <c r="G266" s="105">
        <v>542</v>
      </c>
      <c r="H266" s="105">
        <v>542</v>
      </c>
      <c r="I266" s="15">
        <f t="shared" si="7"/>
        <v>0</v>
      </c>
    </row>
    <row r="267" spans="1:9" ht="12.75">
      <c r="A267" s="41">
        <f t="shared" si="6"/>
        <v>253</v>
      </c>
      <c r="B267" s="104" t="s">
        <v>969</v>
      </c>
      <c r="C267" s="101" t="s">
        <v>240</v>
      </c>
      <c r="D267" s="101" t="s">
        <v>711</v>
      </c>
      <c r="E267" s="101" t="s">
        <v>757</v>
      </c>
      <c r="F267" s="101" t="s">
        <v>482</v>
      </c>
      <c r="G267" s="105">
        <v>542</v>
      </c>
      <c r="H267" s="105">
        <v>542</v>
      </c>
      <c r="I267" s="15">
        <f t="shared" si="7"/>
        <v>0</v>
      </c>
    </row>
    <row r="268" spans="1:9" ht="12.75">
      <c r="A268" s="41">
        <f t="shared" si="6"/>
        <v>254</v>
      </c>
      <c r="B268" s="104" t="s">
        <v>944</v>
      </c>
      <c r="C268" s="101" t="s">
        <v>240</v>
      </c>
      <c r="D268" s="101" t="s">
        <v>711</v>
      </c>
      <c r="E268" s="101" t="s">
        <v>712</v>
      </c>
      <c r="F268" s="101" t="s">
        <v>482</v>
      </c>
      <c r="G268" s="105">
        <v>542</v>
      </c>
      <c r="H268" s="105">
        <v>542</v>
      </c>
      <c r="I268" s="15">
        <f t="shared" si="7"/>
        <v>0</v>
      </c>
    </row>
    <row r="269" spans="1:9" ht="12.75">
      <c r="A269" s="41">
        <f t="shared" si="6"/>
        <v>255</v>
      </c>
      <c r="B269" s="104" t="s">
        <v>404</v>
      </c>
      <c r="C269" s="101" t="s">
        <v>240</v>
      </c>
      <c r="D269" s="101" t="s">
        <v>711</v>
      </c>
      <c r="E269" s="101" t="s">
        <v>712</v>
      </c>
      <c r="F269" s="101" t="s">
        <v>699</v>
      </c>
      <c r="G269" s="105">
        <v>542</v>
      </c>
      <c r="H269" s="105">
        <v>542</v>
      </c>
      <c r="I269" s="15">
        <f t="shared" si="7"/>
        <v>0</v>
      </c>
    </row>
    <row r="270" spans="1:9" ht="12.75">
      <c r="A270" s="41">
        <f t="shared" si="6"/>
        <v>256</v>
      </c>
      <c r="B270" s="104" t="s">
        <v>675</v>
      </c>
      <c r="C270" s="101" t="s">
        <v>240</v>
      </c>
      <c r="D270" s="101" t="s">
        <v>99</v>
      </c>
      <c r="E270" s="101" t="s">
        <v>281</v>
      </c>
      <c r="F270" s="101" t="s">
        <v>482</v>
      </c>
      <c r="G270" s="105">
        <v>1625</v>
      </c>
      <c r="H270" s="105">
        <v>1625</v>
      </c>
      <c r="I270" s="15">
        <f t="shared" si="7"/>
        <v>0</v>
      </c>
    </row>
    <row r="271" spans="1:9" ht="51">
      <c r="A271" s="41">
        <f t="shared" si="6"/>
        <v>257</v>
      </c>
      <c r="B271" s="104" t="s">
        <v>958</v>
      </c>
      <c r="C271" s="101" t="s">
        <v>240</v>
      </c>
      <c r="D271" s="101" t="s">
        <v>99</v>
      </c>
      <c r="E271" s="101" t="s">
        <v>756</v>
      </c>
      <c r="F271" s="101" t="s">
        <v>482</v>
      </c>
      <c r="G271" s="105">
        <v>1505</v>
      </c>
      <c r="H271" s="105">
        <v>1505</v>
      </c>
      <c r="I271" s="15">
        <f t="shared" si="7"/>
        <v>0</v>
      </c>
    </row>
    <row r="272" spans="1:9" ht="12.75">
      <c r="A272" s="41">
        <f t="shared" si="6"/>
        <v>258</v>
      </c>
      <c r="B272" s="104" t="s">
        <v>944</v>
      </c>
      <c r="C272" s="101" t="s">
        <v>240</v>
      </c>
      <c r="D272" s="101" t="s">
        <v>99</v>
      </c>
      <c r="E272" s="101" t="s">
        <v>709</v>
      </c>
      <c r="F272" s="101" t="s">
        <v>482</v>
      </c>
      <c r="G272" s="105">
        <v>1505</v>
      </c>
      <c r="H272" s="105">
        <v>1505</v>
      </c>
      <c r="I272" s="15">
        <f t="shared" si="7"/>
        <v>0</v>
      </c>
    </row>
    <row r="273" spans="1:9" ht="12.75">
      <c r="A273" s="41">
        <f aca="true" t="shared" si="8" ref="A273:A296">SUM(A272+1)</f>
        <v>259</v>
      </c>
      <c r="B273" s="104" t="s">
        <v>404</v>
      </c>
      <c r="C273" s="101" t="s">
        <v>240</v>
      </c>
      <c r="D273" s="101" t="s">
        <v>99</v>
      </c>
      <c r="E273" s="101" t="s">
        <v>709</v>
      </c>
      <c r="F273" s="101" t="s">
        <v>699</v>
      </c>
      <c r="G273" s="105">
        <v>1505</v>
      </c>
      <c r="H273" s="105">
        <v>1505</v>
      </c>
      <c r="I273" s="15">
        <f t="shared" si="7"/>
        <v>0</v>
      </c>
    </row>
    <row r="274" spans="1:9" ht="12.75">
      <c r="A274" s="41">
        <f t="shared" si="8"/>
        <v>260</v>
      </c>
      <c r="B274" s="104" t="s">
        <v>300</v>
      </c>
      <c r="C274" s="101" t="s">
        <v>240</v>
      </c>
      <c r="D274" s="101" t="s">
        <v>99</v>
      </c>
      <c r="E274" s="101" t="s">
        <v>478</v>
      </c>
      <c r="F274" s="101" t="s">
        <v>482</v>
      </c>
      <c r="G274" s="105">
        <v>120</v>
      </c>
      <c r="H274" s="105">
        <v>120</v>
      </c>
      <c r="I274" s="15">
        <f t="shared" si="7"/>
        <v>0</v>
      </c>
    </row>
    <row r="275" spans="1:9" ht="25.5">
      <c r="A275" s="41">
        <f t="shared" si="8"/>
        <v>261</v>
      </c>
      <c r="B275" s="104" t="s">
        <v>676</v>
      </c>
      <c r="C275" s="101" t="s">
        <v>240</v>
      </c>
      <c r="D275" s="101" t="s">
        <v>99</v>
      </c>
      <c r="E275" s="101" t="s">
        <v>509</v>
      </c>
      <c r="F275" s="101" t="s">
        <v>482</v>
      </c>
      <c r="G275" s="105">
        <v>120</v>
      </c>
      <c r="H275" s="105">
        <v>120</v>
      </c>
      <c r="I275" s="15">
        <f t="shared" si="7"/>
        <v>0</v>
      </c>
    </row>
    <row r="276" spans="1:9" ht="12.75">
      <c r="A276" s="41">
        <f t="shared" si="8"/>
        <v>262</v>
      </c>
      <c r="B276" s="104" t="s">
        <v>563</v>
      </c>
      <c r="C276" s="101" t="s">
        <v>240</v>
      </c>
      <c r="D276" s="101" t="s">
        <v>99</v>
      </c>
      <c r="E276" s="101" t="s">
        <v>509</v>
      </c>
      <c r="F276" s="101" t="s">
        <v>253</v>
      </c>
      <c r="G276" s="105">
        <v>120</v>
      </c>
      <c r="H276" s="105">
        <v>120</v>
      </c>
      <c r="I276" s="15">
        <f aca="true" t="shared" si="9" ref="I276:I297">SUM(G276-H276)</f>
        <v>0</v>
      </c>
    </row>
    <row r="277" spans="1:9" ht="12.75">
      <c r="A277" s="41">
        <f t="shared" si="8"/>
        <v>263</v>
      </c>
      <c r="B277" s="104" t="s">
        <v>677</v>
      </c>
      <c r="C277" s="101" t="s">
        <v>240</v>
      </c>
      <c r="D277" s="101" t="s">
        <v>726</v>
      </c>
      <c r="E277" s="101" t="s">
        <v>281</v>
      </c>
      <c r="F277" s="101" t="s">
        <v>482</v>
      </c>
      <c r="G277" s="105">
        <v>2054</v>
      </c>
      <c r="H277" s="105">
        <v>2054</v>
      </c>
      <c r="I277" s="15">
        <f t="shared" si="9"/>
        <v>0</v>
      </c>
    </row>
    <row r="278" spans="1:9" ht="12.75">
      <c r="A278" s="41">
        <f t="shared" si="8"/>
        <v>264</v>
      </c>
      <c r="B278" s="104" t="s">
        <v>678</v>
      </c>
      <c r="C278" s="101" t="s">
        <v>240</v>
      </c>
      <c r="D278" s="101" t="s">
        <v>727</v>
      </c>
      <c r="E278" s="101" t="s">
        <v>281</v>
      </c>
      <c r="F278" s="101" t="s">
        <v>482</v>
      </c>
      <c r="G278" s="105">
        <v>400</v>
      </c>
      <c r="H278" s="105">
        <v>400</v>
      </c>
      <c r="I278" s="15">
        <f t="shared" si="9"/>
        <v>0</v>
      </c>
    </row>
    <row r="279" spans="1:9" ht="25.5">
      <c r="A279" s="41">
        <f t="shared" si="8"/>
        <v>265</v>
      </c>
      <c r="B279" s="104" t="s">
        <v>679</v>
      </c>
      <c r="C279" s="101" t="s">
        <v>240</v>
      </c>
      <c r="D279" s="101" t="s">
        <v>727</v>
      </c>
      <c r="E279" s="101" t="s">
        <v>759</v>
      </c>
      <c r="F279" s="101" t="s">
        <v>482</v>
      </c>
      <c r="G279" s="105">
        <v>400</v>
      </c>
      <c r="H279" s="105">
        <v>400</v>
      </c>
      <c r="I279" s="15">
        <f t="shared" si="9"/>
        <v>0</v>
      </c>
    </row>
    <row r="280" spans="1:9" ht="25.5">
      <c r="A280" s="41">
        <f t="shared" si="8"/>
        <v>266</v>
      </c>
      <c r="B280" s="104" t="s">
        <v>680</v>
      </c>
      <c r="C280" s="101" t="s">
        <v>240</v>
      </c>
      <c r="D280" s="101" t="s">
        <v>727</v>
      </c>
      <c r="E280" s="101" t="s">
        <v>720</v>
      </c>
      <c r="F280" s="101" t="s">
        <v>482</v>
      </c>
      <c r="G280" s="105">
        <v>400</v>
      </c>
      <c r="H280" s="105">
        <v>400</v>
      </c>
      <c r="I280" s="15">
        <f t="shared" si="9"/>
        <v>0</v>
      </c>
    </row>
    <row r="281" spans="1:9" ht="12.75">
      <c r="A281" s="41">
        <f t="shared" si="8"/>
        <v>267</v>
      </c>
      <c r="B281" s="104" t="s">
        <v>404</v>
      </c>
      <c r="C281" s="101" t="s">
        <v>240</v>
      </c>
      <c r="D281" s="101" t="s">
        <v>727</v>
      </c>
      <c r="E281" s="101" t="s">
        <v>720</v>
      </c>
      <c r="F281" s="101" t="s">
        <v>699</v>
      </c>
      <c r="G281" s="105">
        <v>400</v>
      </c>
      <c r="H281" s="105">
        <v>400</v>
      </c>
      <c r="I281" s="15">
        <f t="shared" si="9"/>
        <v>0</v>
      </c>
    </row>
    <row r="282" spans="1:9" ht="12.75">
      <c r="A282" s="41">
        <f t="shared" si="8"/>
        <v>268</v>
      </c>
      <c r="B282" s="104" t="s">
        <v>845</v>
      </c>
      <c r="C282" s="101" t="s">
        <v>240</v>
      </c>
      <c r="D282" s="101" t="s">
        <v>261</v>
      </c>
      <c r="E282" s="101" t="s">
        <v>281</v>
      </c>
      <c r="F282" s="101" t="s">
        <v>482</v>
      </c>
      <c r="G282" s="105">
        <v>1654</v>
      </c>
      <c r="H282" s="105"/>
      <c r="I282" s="15"/>
    </row>
    <row r="283" spans="1:9" ht="12.75">
      <c r="A283" s="41">
        <f t="shared" si="8"/>
        <v>269</v>
      </c>
      <c r="B283" s="104" t="s">
        <v>910</v>
      </c>
      <c r="C283" s="101" t="s">
        <v>240</v>
      </c>
      <c r="D283" s="101" t="s">
        <v>261</v>
      </c>
      <c r="E283" s="101" t="s">
        <v>908</v>
      </c>
      <c r="F283" s="101" t="s">
        <v>482</v>
      </c>
      <c r="G283" s="105">
        <v>1654</v>
      </c>
      <c r="H283" s="105">
        <v>1654</v>
      </c>
      <c r="I283" s="15">
        <f t="shared" si="9"/>
        <v>0</v>
      </c>
    </row>
    <row r="284" spans="1:9" ht="12.75">
      <c r="A284" s="41">
        <f t="shared" si="8"/>
        <v>270</v>
      </c>
      <c r="B284" s="104" t="s">
        <v>911</v>
      </c>
      <c r="C284" s="101" t="s">
        <v>240</v>
      </c>
      <c r="D284" s="101" t="s">
        <v>261</v>
      </c>
      <c r="E284" s="101" t="s">
        <v>907</v>
      </c>
      <c r="F284" s="101" t="s">
        <v>482</v>
      </c>
      <c r="G284" s="105">
        <v>1654</v>
      </c>
      <c r="H284" s="105">
        <v>1654</v>
      </c>
      <c r="I284" s="15">
        <f t="shared" si="9"/>
        <v>0</v>
      </c>
    </row>
    <row r="285" spans="1:9" ht="42" customHeight="1">
      <c r="A285" s="41">
        <f t="shared" si="8"/>
        <v>271</v>
      </c>
      <c r="B285" s="104" t="s">
        <v>909</v>
      </c>
      <c r="C285" s="101" t="s">
        <v>240</v>
      </c>
      <c r="D285" s="101" t="s">
        <v>261</v>
      </c>
      <c r="E285" s="101" t="s">
        <v>906</v>
      </c>
      <c r="F285" s="101" t="s">
        <v>482</v>
      </c>
      <c r="G285" s="105">
        <v>1654</v>
      </c>
      <c r="H285" s="105">
        <v>1654</v>
      </c>
      <c r="I285" s="15">
        <f t="shared" si="9"/>
        <v>0</v>
      </c>
    </row>
    <row r="286" spans="1:9" ht="12.75">
      <c r="A286" s="41">
        <f t="shared" si="8"/>
        <v>272</v>
      </c>
      <c r="B286" s="104" t="s">
        <v>945</v>
      </c>
      <c r="C286" s="101" t="s">
        <v>240</v>
      </c>
      <c r="D286" s="101" t="s">
        <v>261</v>
      </c>
      <c r="E286" s="101" t="s">
        <v>906</v>
      </c>
      <c r="F286" s="101" t="s">
        <v>699</v>
      </c>
      <c r="G286" s="105">
        <v>1654</v>
      </c>
      <c r="H286" s="105">
        <v>1654</v>
      </c>
      <c r="I286" s="15">
        <f t="shared" si="9"/>
        <v>0</v>
      </c>
    </row>
    <row r="287" spans="1:9" ht="12.75">
      <c r="A287" s="41">
        <f t="shared" si="8"/>
        <v>273</v>
      </c>
      <c r="B287" s="107" t="s">
        <v>681</v>
      </c>
      <c r="C287" s="108" t="s">
        <v>487</v>
      </c>
      <c r="D287" s="108" t="s">
        <v>483</v>
      </c>
      <c r="E287" s="108" t="s">
        <v>281</v>
      </c>
      <c r="F287" s="108" t="s">
        <v>482</v>
      </c>
      <c r="G287" s="109">
        <v>3549</v>
      </c>
      <c r="H287" s="109">
        <v>3549</v>
      </c>
      <c r="I287" s="128">
        <f t="shared" si="9"/>
        <v>0</v>
      </c>
    </row>
    <row r="288" spans="1:9" ht="12.75">
      <c r="A288" s="41">
        <f t="shared" si="8"/>
        <v>274</v>
      </c>
      <c r="B288" s="104" t="s">
        <v>767</v>
      </c>
      <c r="C288" s="101" t="s">
        <v>487</v>
      </c>
      <c r="D288" s="101" t="s">
        <v>666</v>
      </c>
      <c r="E288" s="101" t="s">
        <v>281</v>
      </c>
      <c r="F288" s="101" t="s">
        <v>482</v>
      </c>
      <c r="G288" s="105">
        <v>3549</v>
      </c>
      <c r="H288" s="105">
        <v>3549</v>
      </c>
      <c r="I288" s="15">
        <f t="shared" si="9"/>
        <v>0</v>
      </c>
    </row>
    <row r="289" spans="1:9" ht="38.25">
      <c r="A289" s="41">
        <f t="shared" si="8"/>
        <v>275</v>
      </c>
      <c r="B289" s="104" t="s">
        <v>477</v>
      </c>
      <c r="C289" s="101" t="s">
        <v>487</v>
      </c>
      <c r="D289" s="101" t="s">
        <v>670</v>
      </c>
      <c r="E289" s="101" t="s">
        <v>281</v>
      </c>
      <c r="F289" s="101" t="s">
        <v>482</v>
      </c>
      <c r="G289" s="105">
        <v>3549</v>
      </c>
      <c r="H289" s="105">
        <v>3549</v>
      </c>
      <c r="I289" s="15">
        <f t="shared" si="9"/>
        <v>0</v>
      </c>
    </row>
    <row r="290" spans="1:9" ht="38.25">
      <c r="A290" s="41">
        <f t="shared" si="8"/>
        <v>276</v>
      </c>
      <c r="B290" s="104" t="s">
        <v>282</v>
      </c>
      <c r="C290" s="101" t="s">
        <v>487</v>
      </c>
      <c r="D290" s="101" t="s">
        <v>670</v>
      </c>
      <c r="E290" s="101" t="s">
        <v>731</v>
      </c>
      <c r="F290" s="101" t="s">
        <v>482</v>
      </c>
      <c r="G290" s="105">
        <v>3549</v>
      </c>
      <c r="H290" s="105">
        <v>3549</v>
      </c>
      <c r="I290" s="15">
        <f t="shared" si="9"/>
        <v>0</v>
      </c>
    </row>
    <row r="291" spans="1:9" ht="12.75">
      <c r="A291" s="41">
        <f t="shared" si="8"/>
        <v>277</v>
      </c>
      <c r="B291" s="104" t="s">
        <v>204</v>
      </c>
      <c r="C291" s="101" t="s">
        <v>487</v>
      </c>
      <c r="D291" s="101" t="s">
        <v>670</v>
      </c>
      <c r="E291" s="101" t="s">
        <v>671</v>
      </c>
      <c r="F291" s="101" t="s">
        <v>482</v>
      </c>
      <c r="G291" s="105">
        <v>2664</v>
      </c>
      <c r="H291" s="105">
        <v>2664</v>
      </c>
      <c r="I291" s="15">
        <f t="shared" si="9"/>
        <v>0</v>
      </c>
    </row>
    <row r="292" spans="1:9" ht="25.5">
      <c r="A292" s="41">
        <f t="shared" si="8"/>
        <v>278</v>
      </c>
      <c r="B292" s="104" t="s">
        <v>574</v>
      </c>
      <c r="C292" s="101" t="s">
        <v>487</v>
      </c>
      <c r="D292" s="101" t="s">
        <v>670</v>
      </c>
      <c r="E292" s="101" t="s">
        <v>671</v>
      </c>
      <c r="F292" s="101" t="s">
        <v>669</v>
      </c>
      <c r="G292" s="105">
        <v>2664</v>
      </c>
      <c r="H292" s="105">
        <v>2664</v>
      </c>
      <c r="I292" s="15">
        <f t="shared" si="9"/>
        <v>0</v>
      </c>
    </row>
    <row r="293" spans="1:9" ht="25.5">
      <c r="A293" s="41">
        <f t="shared" si="8"/>
        <v>279</v>
      </c>
      <c r="B293" s="104" t="s">
        <v>682</v>
      </c>
      <c r="C293" s="101" t="s">
        <v>487</v>
      </c>
      <c r="D293" s="101" t="s">
        <v>670</v>
      </c>
      <c r="E293" s="101" t="s">
        <v>672</v>
      </c>
      <c r="F293" s="101" t="s">
        <v>482</v>
      </c>
      <c r="G293" s="105">
        <v>813</v>
      </c>
      <c r="H293" s="105">
        <v>813</v>
      </c>
      <c r="I293" s="15">
        <f t="shared" si="9"/>
        <v>0</v>
      </c>
    </row>
    <row r="294" spans="1:9" ht="25.5">
      <c r="A294" s="41">
        <f t="shared" si="8"/>
        <v>280</v>
      </c>
      <c r="B294" s="104" t="s">
        <v>574</v>
      </c>
      <c r="C294" s="101" t="s">
        <v>487</v>
      </c>
      <c r="D294" s="101" t="s">
        <v>670</v>
      </c>
      <c r="E294" s="101" t="s">
        <v>672</v>
      </c>
      <c r="F294" s="101" t="s">
        <v>669</v>
      </c>
      <c r="G294" s="105">
        <v>813</v>
      </c>
      <c r="H294" s="105">
        <v>813</v>
      </c>
      <c r="I294" s="15">
        <f t="shared" si="9"/>
        <v>0</v>
      </c>
    </row>
    <row r="295" spans="1:9" ht="25.5">
      <c r="A295" s="41">
        <f t="shared" si="8"/>
        <v>281</v>
      </c>
      <c r="B295" s="104" t="s">
        <v>683</v>
      </c>
      <c r="C295" s="101" t="s">
        <v>487</v>
      </c>
      <c r="D295" s="101" t="s">
        <v>670</v>
      </c>
      <c r="E295" s="101" t="s">
        <v>673</v>
      </c>
      <c r="F295" s="101" t="s">
        <v>482</v>
      </c>
      <c r="G295" s="105">
        <v>72</v>
      </c>
      <c r="H295" s="105">
        <v>72</v>
      </c>
      <c r="I295" s="15">
        <f t="shared" si="9"/>
        <v>0</v>
      </c>
    </row>
    <row r="296" spans="1:9" ht="25.5">
      <c r="A296" s="41">
        <f t="shared" si="8"/>
        <v>282</v>
      </c>
      <c r="B296" s="104" t="s">
        <v>574</v>
      </c>
      <c r="C296" s="101" t="s">
        <v>487</v>
      </c>
      <c r="D296" s="101" t="s">
        <v>670</v>
      </c>
      <c r="E296" s="101" t="s">
        <v>673</v>
      </c>
      <c r="F296" s="101" t="s">
        <v>669</v>
      </c>
      <c r="G296" s="105">
        <v>72</v>
      </c>
      <c r="H296" s="105">
        <v>72</v>
      </c>
      <c r="I296" s="15">
        <f t="shared" si="9"/>
        <v>0</v>
      </c>
    </row>
    <row r="297" spans="2:9" ht="12.75">
      <c r="B297" s="174" t="s">
        <v>730</v>
      </c>
      <c r="C297" s="174"/>
      <c r="D297" s="174"/>
      <c r="E297" s="174"/>
      <c r="F297" s="174"/>
      <c r="G297" s="152">
        <v>547113.3</v>
      </c>
      <c r="H297" s="106">
        <v>546199</v>
      </c>
      <c r="I297" s="15">
        <f t="shared" si="9"/>
        <v>914.3000000000466</v>
      </c>
    </row>
  </sheetData>
  <sheetProtection/>
  <autoFilter ref="A11:R297"/>
  <mergeCells count="2">
    <mergeCell ref="A8:G8"/>
    <mergeCell ref="B297:F29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F1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3" customWidth="1"/>
    <col min="2" max="2" width="49.875" style="22" customWidth="1"/>
    <col min="3" max="3" width="25.125" style="22" customWidth="1"/>
    <col min="4" max="4" width="25.625" style="8" customWidth="1"/>
    <col min="5" max="5" width="8.875" style="8" customWidth="1"/>
    <col min="6" max="6" width="9.125" style="8" hidden="1" customWidth="1"/>
    <col min="7" max="16384" width="9.125" style="8" customWidth="1"/>
  </cols>
  <sheetData>
    <row r="1" spans="3:5" ht="12">
      <c r="C1" s="9"/>
      <c r="E1" s="9" t="s">
        <v>961</v>
      </c>
    </row>
    <row r="2" spans="3:5" ht="12">
      <c r="C2" s="9"/>
      <c r="E2" s="9" t="s">
        <v>479</v>
      </c>
    </row>
    <row r="3" spans="3:5" ht="12">
      <c r="C3" s="9"/>
      <c r="E3" s="9" t="s">
        <v>480</v>
      </c>
    </row>
    <row r="4" spans="3:5" ht="12">
      <c r="C4" s="9"/>
      <c r="E4" s="9" t="s">
        <v>481</v>
      </c>
    </row>
    <row r="5" spans="3:5" ht="12">
      <c r="C5" s="9"/>
      <c r="E5" s="9" t="s">
        <v>480</v>
      </c>
    </row>
    <row r="6" spans="3:5" ht="12">
      <c r="C6" s="9"/>
      <c r="E6" s="9" t="s">
        <v>888</v>
      </c>
    </row>
    <row r="8" spans="1:3" ht="12.75">
      <c r="A8" s="178" t="s">
        <v>278</v>
      </c>
      <c r="B8" s="179"/>
      <c r="C8" s="179"/>
    </row>
    <row r="10" spans="1:6" ht="101.25">
      <c r="A10" s="11" t="s">
        <v>629</v>
      </c>
      <c r="B10" s="11" t="s">
        <v>630</v>
      </c>
      <c r="C10" s="11" t="s">
        <v>279</v>
      </c>
      <c r="D10" s="11" t="s">
        <v>600</v>
      </c>
      <c r="E10" s="157" t="s">
        <v>599</v>
      </c>
      <c r="F10" s="110" t="s">
        <v>866</v>
      </c>
    </row>
    <row r="11" spans="1:6" ht="12">
      <c r="A11" s="39">
        <v>1</v>
      </c>
      <c r="B11" s="24" t="s">
        <v>632</v>
      </c>
      <c r="C11" s="155">
        <v>415</v>
      </c>
      <c r="D11" s="157">
        <v>3229</v>
      </c>
      <c r="E11" s="158">
        <f>SUM(C11:D11)</f>
        <v>3644</v>
      </c>
      <c r="F11" s="111">
        <v>9784</v>
      </c>
    </row>
    <row r="12" spans="1:6" ht="12">
      <c r="A12" s="39">
        <v>2</v>
      </c>
      <c r="B12" s="24" t="s">
        <v>633</v>
      </c>
      <c r="C12" s="155">
        <v>1900</v>
      </c>
      <c r="D12" s="157">
        <v>4541</v>
      </c>
      <c r="E12" s="158">
        <f>SUM(C12:D12)</f>
        <v>6441</v>
      </c>
      <c r="F12" s="111">
        <v>13017</v>
      </c>
    </row>
    <row r="13" spans="1:6" ht="12">
      <c r="A13" s="39">
        <v>3</v>
      </c>
      <c r="B13" s="24" t="s">
        <v>634</v>
      </c>
      <c r="C13" s="155">
        <v>1304</v>
      </c>
      <c r="D13" s="157">
        <v>6659</v>
      </c>
      <c r="E13" s="158">
        <f>SUM(C13:D13)</f>
        <v>7963</v>
      </c>
      <c r="F13" s="111">
        <v>17335</v>
      </c>
    </row>
    <row r="14" spans="1:6" ht="12">
      <c r="A14" s="39">
        <v>4</v>
      </c>
      <c r="B14" s="24" t="s">
        <v>635</v>
      </c>
      <c r="C14" s="155">
        <v>0</v>
      </c>
      <c r="D14" s="157">
        <v>0</v>
      </c>
      <c r="E14" s="158">
        <f>SUM(C14:D14)</f>
        <v>0</v>
      </c>
      <c r="F14" s="111">
        <v>0</v>
      </c>
    </row>
    <row r="15" spans="1:6" ht="12">
      <c r="A15" s="39">
        <v>5</v>
      </c>
      <c r="B15" s="24" t="s">
        <v>636</v>
      </c>
      <c r="C15" s="155">
        <v>0</v>
      </c>
      <c r="D15" s="157">
        <v>0</v>
      </c>
      <c r="E15" s="158">
        <f>SUM(C15:D15)</f>
        <v>0</v>
      </c>
      <c r="F15" s="111">
        <v>0</v>
      </c>
    </row>
    <row r="16" spans="1:6" ht="12">
      <c r="A16" s="47">
        <v>6</v>
      </c>
      <c r="B16" s="46" t="s">
        <v>631</v>
      </c>
      <c r="C16" s="156">
        <f>SUM(C11:C15)</f>
        <v>3619</v>
      </c>
      <c r="D16" s="159">
        <f>SUM(D11:D15)</f>
        <v>14429</v>
      </c>
      <c r="E16" s="160">
        <f>SUM(E11:E15)</f>
        <v>18048</v>
      </c>
      <c r="F16" s="112">
        <f>SUM(F11:F15)</f>
        <v>40136</v>
      </c>
    </row>
  </sheetData>
  <sheetProtection/>
  <mergeCells count="1">
    <mergeCell ref="A8:C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I129"/>
  <sheetViews>
    <sheetView zoomScalePageLayoutView="0" workbookViewId="0" topLeftCell="A1">
      <selection activeCell="F128" sqref="F128:H130"/>
    </sheetView>
  </sheetViews>
  <sheetFormatPr defaultColWidth="9.00390625" defaultRowHeight="12.75"/>
  <cols>
    <col min="1" max="1" width="4.75390625" style="10" customWidth="1"/>
    <col min="2" max="2" width="55.75390625" style="127" customWidth="1"/>
    <col min="3" max="3" width="7.75390625" style="10" customWidth="1"/>
    <col min="4" max="4" width="4.75390625" style="10" customWidth="1"/>
    <col min="5" max="5" width="6.75390625" style="10" customWidth="1"/>
    <col min="6" max="6" width="4.75390625" style="10" customWidth="1"/>
    <col min="7" max="7" width="8.75390625" style="10" customWidth="1"/>
    <col min="8" max="8" width="7.625" style="23" hidden="1" customWidth="1"/>
    <col min="9" max="9" width="7.125" style="23" hidden="1" customWidth="1"/>
    <col min="10" max="16384" width="9.125" style="23" customWidth="1"/>
  </cols>
  <sheetData>
    <row r="1" ht="12.75">
      <c r="G1" s="9" t="s">
        <v>771</v>
      </c>
    </row>
    <row r="2" ht="12.75">
      <c r="G2" s="9" t="s">
        <v>479</v>
      </c>
    </row>
    <row r="3" ht="12.75">
      <c r="G3" s="9" t="s">
        <v>480</v>
      </c>
    </row>
    <row r="4" ht="12.75">
      <c r="G4" s="9" t="s">
        <v>481</v>
      </c>
    </row>
    <row r="5" ht="12.75">
      <c r="G5" s="9" t="s">
        <v>480</v>
      </c>
    </row>
    <row r="6" ht="12.75">
      <c r="G6" s="9" t="s">
        <v>888</v>
      </c>
    </row>
    <row r="7" ht="12.75" customHeight="1"/>
    <row r="8" spans="1:7" ht="12.75">
      <c r="A8" s="153" t="s">
        <v>782</v>
      </c>
      <c r="B8" s="154"/>
      <c r="C8" s="154"/>
      <c r="D8" s="154"/>
      <c r="E8" s="154"/>
      <c r="F8" s="154"/>
      <c r="G8" s="154"/>
    </row>
    <row r="9" ht="12.75">
      <c r="G9" s="9"/>
    </row>
    <row r="10" spans="1:7" ht="78.75">
      <c r="A10" s="11" t="s">
        <v>814</v>
      </c>
      <c r="B10" s="11" t="s">
        <v>805</v>
      </c>
      <c r="C10" s="11" t="s">
        <v>806</v>
      </c>
      <c r="D10" s="11" t="s">
        <v>871</v>
      </c>
      <c r="E10" s="11" t="s">
        <v>872</v>
      </c>
      <c r="F10" s="11" t="s">
        <v>812</v>
      </c>
      <c r="G10" s="11" t="s">
        <v>734</v>
      </c>
    </row>
    <row r="11" spans="1:8" ht="12.75">
      <c r="A11" s="24">
        <v>1</v>
      </c>
      <c r="B11" s="1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23" t="s">
        <v>494</v>
      </c>
    </row>
    <row r="12" spans="1:9" ht="12.75">
      <c r="A12" s="25">
        <v>1</v>
      </c>
      <c r="B12" s="104" t="s">
        <v>495</v>
      </c>
      <c r="C12" s="101" t="s">
        <v>478</v>
      </c>
      <c r="D12" s="101" t="s">
        <v>482</v>
      </c>
      <c r="E12" s="101" t="s">
        <v>483</v>
      </c>
      <c r="F12" s="101" t="s">
        <v>482</v>
      </c>
      <c r="G12" s="44">
        <f>SUM(G13+G18+G23+G28+G33+G38+G43+G48+G53+G58+G63+G68+G73+G78+G83+G88+G93+G98+G103+G111+G116+G121)</f>
        <v>14081.9</v>
      </c>
      <c r="H12" s="44">
        <f>SUM(H13+H18+H23+H28+H33+H38+H43+H48+H53+H58+H63+H68+H73+H78+H83+H88+H93+H98+H103+H111+H116)</f>
        <v>14209.9</v>
      </c>
      <c r="I12" s="26">
        <f>SUM(H12-G12)</f>
        <v>128</v>
      </c>
    </row>
    <row r="13" spans="1:9" ht="38.25">
      <c r="A13" s="103">
        <f>SUM(A12+1)</f>
        <v>2</v>
      </c>
      <c r="B13" s="107" t="s">
        <v>496</v>
      </c>
      <c r="C13" s="108" t="s">
        <v>497</v>
      </c>
      <c r="D13" s="108" t="s">
        <v>482</v>
      </c>
      <c r="E13" s="108" t="s">
        <v>483</v>
      </c>
      <c r="F13" s="108" t="s">
        <v>482</v>
      </c>
      <c r="G13" s="109">
        <v>360</v>
      </c>
      <c r="H13" s="109">
        <v>360</v>
      </c>
      <c r="I13" s="26">
        <f aca="true" t="shared" si="0" ref="I13:I76">SUM(H13-G13)</f>
        <v>0</v>
      </c>
    </row>
    <row r="14" spans="1:9" ht="12.75">
      <c r="A14" s="27">
        <f aca="true" t="shared" si="1" ref="A14:A93">SUM(A13+1)</f>
        <v>3</v>
      </c>
      <c r="B14" s="104" t="s">
        <v>538</v>
      </c>
      <c r="C14" s="101" t="s">
        <v>497</v>
      </c>
      <c r="D14" s="101" t="s">
        <v>766</v>
      </c>
      <c r="E14" s="101" t="s">
        <v>483</v>
      </c>
      <c r="F14" s="101" t="s">
        <v>482</v>
      </c>
      <c r="G14" s="105">
        <v>360</v>
      </c>
      <c r="H14" s="105">
        <v>360</v>
      </c>
      <c r="I14" s="26">
        <f t="shared" si="0"/>
        <v>0</v>
      </c>
    </row>
    <row r="15" spans="1:9" ht="12.75">
      <c r="A15" s="27">
        <f t="shared" si="1"/>
        <v>4</v>
      </c>
      <c r="B15" s="104" t="s">
        <v>539</v>
      </c>
      <c r="C15" s="101" t="s">
        <v>497</v>
      </c>
      <c r="D15" s="101" t="s">
        <v>766</v>
      </c>
      <c r="E15" s="101" t="s">
        <v>153</v>
      </c>
      <c r="F15" s="101" t="s">
        <v>482</v>
      </c>
      <c r="G15" s="105">
        <v>360</v>
      </c>
      <c r="H15" s="105">
        <v>360</v>
      </c>
      <c r="I15" s="26">
        <f t="shared" si="0"/>
        <v>0</v>
      </c>
    </row>
    <row r="16" spans="1:9" ht="12.75">
      <c r="A16" s="27">
        <f t="shared" si="1"/>
        <v>5</v>
      </c>
      <c r="B16" s="104" t="s">
        <v>540</v>
      </c>
      <c r="C16" s="101" t="s">
        <v>497</v>
      </c>
      <c r="D16" s="101" t="s">
        <v>766</v>
      </c>
      <c r="E16" s="101" t="s">
        <v>154</v>
      </c>
      <c r="F16" s="101" t="s">
        <v>482</v>
      </c>
      <c r="G16" s="105">
        <v>360</v>
      </c>
      <c r="H16" s="105">
        <v>360</v>
      </c>
      <c r="I16" s="26">
        <f t="shared" si="0"/>
        <v>0</v>
      </c>
    </row>
    <row r="17" spans="1:9" ht="12.75">
      <c r="A17" s="27">
        <f t="shared" si="1"/>
        <v>6</v>
      </c>
      <c r="B17" s="104" t="s">
        <v>301</v>
      </c>
      <c r="C17" s="101" t="s">
        <v>497</v>
      </c>
      <c r="D17" s="101" t="s">
        <v>766</v>
      </c>
      <c r="E17" s="101" t="s">
        <v>154</v>
      </c>
      <c r="F17" s="101" t="s">
        <v>253</v>
      </c>
      <c r="G17" s="105">
        <v>360</v>
      </c>
      <c r="H17" s="105">
        <v>360</v>
      </c>
      <c r="I17" s="26">
        <f t="shared" si="0"/>
        <v>0</v>
      </c>
    </row>
    <row r="18" spans="1:9" ht="38.25">
      <c r="A18" s="103">
        <f t="shared" si="1"/>
        <v>7</v>
      </c>
      <c r="B18" s="107" t="s">
        <v>498</v>
      </c>
      <c r="C18" s="108" t="s">
        <v>499</v>
      </c>
      <c r="D18" s="108" t="s">
        <v>482</v>
      </c>
      <c r="E18" s="108" t="s">
        <v>483</v>
      </c>
      <c r="F18" s="108" t="s">
        <v>482</v>
      </c>
      <c r="G18" s="109">
        <v>520</v>
      </c>
      <c r="H18" s="109">
        <v>520</v>
      </c>
      <c r="I18" s="26">
        <f t="shared" si="0"/>
        <v>0</v>
      </c>
    </row>
    <row r="19" spans="1:9" s="28" customFormat="1" ht="12.75">
      <c r="A19" s="27">
        <f t="shared" si="1"/>
        <v>8</v>
      </c>
      <c r="B19" s="104" t="s">
        <v>538</v>
      </c>
      <c r="C19" s="101" t="s">
        <v>499</v>
      </c>
      <c r="D19" s="101" t="s">
        <v>766</v>
      </c>
      <c r="E19" s="101" t="s">
        <v>483</v>
      </c>
      <c r="F19" s="101" t="s">
        <v>482</v>
      </c>
      <c r="G19" s="105">
        <v>520</v>
      </c>
      <c r="H19" s="105">
        <v>520</v>
      </c>
      <c r="I19" s="26">
        <f t="shared" si="0"/>
        <v>0</v>
      </c>
    </row>
    <row r="20" spans="1:9" s="28" customFormat="1" ht="12.75">
      <c r="A20" s="27">
        <f t="shared" si="1"/>
        <v>9</v>
      </c>
      <c r="B20" s="104" t="s">
        <v>539</v>
      </c>
      <c r="C20" s="101" t="s">
        <v>499</v>
      </c>
      <c r="D20" s="101" t="s">
        <v>766</v>
      </c>
      <c r="E20" s="101" t="s">
        <v>153</v>
      </c>
      <c r="F20" s="101" t="s">
        <v>482</v>
      </c>
      <c r="G20" s="105">
        <v>520</v>
      </c>
      <c r="H20" s="105">
        <v>520</v>
      </c>
      <c r="I20" s="26">
        <f t="shared" si="0"/>
        <v>0</v>
      </c>
    </row>
    <row r="21" spans="1:9" s="28" customFormat="1" ht="12.75">
      <c r="A21" s="27">
        <f t="shared" si="1"/>
        <v>10</v>
      </c>
      <c r="B21" s="104" t="s">
        <v>541</v>
      </c>
      <c r="C21" s="101" t="s">
        <v>499</v>
      </c>
      <c r="D21" s="101" t="s">
        <v>766</v>
      </c>
      <c r="E21" s="101" t="s">
        <v>155</v>
      </c>
      <c r="F21" s="101" t="s">
        <v>482</v>
      </c>
      <c r="G21" s="105">
        <v>520</v>
      </c>
      <c r="H21" s="105">
        <v>520</v>
      </c>
      <c r="I21" s="26">
        <f t="shared" si="0"/>
        <v>0</v>
      </c>
    </row>
    <row r="22" spans="1:9" ht="12.75">
      <c r="A22" s="27">
        <f t="shared" si="1"/>
        <v>11</v>
      </c>
      <c r="B22" s="104" t="s">
        <v>301</v>
      </c>
      <c r="C22" s="101" t="s">
        <v>499</v>
      </c>
      <c r="D22" s="101" t="s">
        <v>766</v>
      </c>
      <c r="E22" s="101" t="s">
        <v>155</v>
      </c>
      <c r="F22" s="101" t="s">
        <v>253</v>
      </c>
      <c r="G22" s="105">
        <v>520</v>
      </c>
      <c r="H22" s="105">
        <v>520</v>
      </c>
      <c r="I22" s="26">
        <f t="shared" si="0"/>
        <v>0</v>
      </c>
    </row>
    <row r="23" spans="1:9" ht="38.25">
      <c r="A23" s="103">
        <f t="shared" si="1"/>
        <v>12</v>
      </c>
      <c r="B23" s="107" t="s">
        <v>500</v>
      </c>
      <c r="C23" s="108" t="s">
        <v>501</v>
      </c>
      <c r="D23" s="108" t="s">
        <v>482</v>
      </c>
      <c r="E23" s="108" t="s">
        <v>483</v>
      </c>
      <c r="F23" s="108" t="s">
        <v>482</v>
      </c>
      <c r="G23" s="109">
        <v>120</v>
      </c>
      <c r="H23" s="109">
        <v>120</v>
      </c>
      <c r="I23" s="26">
        <f t="shared" si="0"/>
        <v>0</v>
      </c>
    </row>
    <row r="24" spans="1:9" s="28" customFormat="1" ht="12.75">
      <c r="A24" s="27">
        <f t="shared" si="1"/>
        <v>13</v>
      </c>
      <c r="B24" s="104" t="s">
        <v>538</v>
      </c>
      <c r="C24" s="101" t="s">
        <v>501</v>
      </c>
      <c r="D24" s="101" t="s">
        <v>766</v>
      </c>
      <c r="E24" s="101" t="s">
        <v>483</v>
      </c>
      <c r="F24" s="101" t="s">
        <v>482</v>
      </c>
      <c r="G24" s="105">
        <v>120</v>
      </c>
      <c r="H24" s="105">
        <v>120</v>
      </c>
      <c r="I24" s="26">
        <f t="shared" si="0"/>
        <v>0</v>
      </c>
    </row>
    <row r="25" spans="1:9" s="28" customFormat="1" ht="12.75">
      <c r="A25" s="27">
        <f t="shared" si="1"/>
        <v>14</v>
      </c>
      <c r="B25" s="104" t="s">
        <v>539</v>
      </c>
      <c r="C25" s="101" t="s">
        <v>501</v>
      </c>
      <c r="D25" s="101" t="s">
        <v>766</v>
      </c>
      <c r="E25" s="101" t="s">
        <v>153</v>
      </c>
      <c r="F25" s="101" t="s">
        <v>482</v>
      </c>
      <c r="G25" s="105">
        <v>120</v>
      </c>
      <c r="H25" s="105">
        <v>120</v>
      </c>
      <c r="I25" s="26">
        <f t="shared" si="0"/>
        <v>0</v>
      </c>
    </row>
    <row r="26" spans="1:9" s="28" customFormat="1" ht="12.75">
      <c r="A26" s="27">
        <f t="shared" si="1"/>
        <v>15</v>
      </c>
      <c r="B26" s="104" t="s">
        <v>541</v>
      </c>
      <c r="C26" s="101" t="s">
        <v>501</v>
      </c>
      <c r="D26" s="101" t="s">
        <v>766</v>
      </c>
      <c r="E26" s="101" t="s">
        <v>155</v>
      </c>
      <c r="F26" s="101" t="s">
        <v>482</v>
      </c>
      <c r="G26" s="105">
        <v>120</v>
      </c>
      <c r="H26" s="105">
        <v>120</v>
      </c>
      <c r="I26" s="26">
        <f t="shared" si="0"/>
        <v>0</v>
      </c>
    </row>
    <row r="27" spans="1:9" ht="12.75">
      <c r="A27" s="27">
        <f t="shared" si="1"/>
        <v>16</v>
      </c>
      <c r="B27" s="104" t="s">
        <v>301</v>
      </c>
      <c r="C27" s="101" t="s">
        <v>501</v>
      </c>
      <c r="D27" s="101" t="s">
        <v>766</v>
      </c>
      <c r="E27" s="101" t="s">
        <v>155</v>
      </c>
      <c r="F27" s="101" t="s">
        <v>253</v>
      </c>
      <c r="G27" s="105">
        <v>120</v>
      </c>
      <c r="H27" s="105">
        <v>120</v>
      </c>
      <c r="I27" s="26">
        <f t="shared" si="0"/>
        <v>0</v>
      </c>
    </row>
    <row r="28" spans="1:9" ht="51">
      <c r="A28" s="103">
        <f t="shared" si="1"/>
        <v>17</v>
      </c>
      <c r="B28" s="107" t="s">
        <v>502</v>
      </c>
      <c r="C28" s="108" t="s">
        <v>503</v>
      </c>
      <c r="D28" s="108" t="s">
        <v>482</v>
      </c>
      <c r="E28" s="108" t="s">
        <v>483</v>
      </c>
      <c r="F28" s="108" t="s">
        <v>482</v>
      </c>
      <c r="G28" s="109">
        <v>100</v>
      </c>
      <c r="H28" s="109">
        <v>100</v>
      </c>
      <c r="I28" s="26">
        <f t="shared" si="0"/>
        <v>0</v>
      </c>
    </row>
    <row r="29" spans="1:9" s="28" customFormat="1" ht="12.75">
      <c r="A29" s="27">
        <f t="shared" si="1"/>
        <v>18</v>
      </c>
      <c r="B29" s="104" t="s">
        <v>538</v>
      </c>
      <c r="C29" s="101" t="s">
        <v>503</v>
      </c>
      <c r="D29" s="101" t="s">
        <v>766</v>
      </c>
      <c r="E29" s="101" t="s">
        <v>483</v>
      </c>
      <c r="F29" s="101" t="s">
        <v>482</v>
      </c>
      <c r="G29" s="105">
        <v>100</v>
      </c>
      <c r="H29" s="105">
        <v>100</v>
      </c>
      <c r="I29" s="26">
        <f t="shared" si="0"/>
        <v>0</v>
      </c>
    </row>
    <row r="30" spans="1:9" s="28" customFormat="1" ht="12.75">
      <c r="A30" s="27">
        <f t="shared" si="1"/>
        <v>19</v>
      </c>
      <c r="B30" s="104" t="s">
        <v>539</v>
      </c>
      <c r="C30" s="101" t="s">
        <v>503</v>
      </c>
      <c r="D30" s="101" t="s">
        <v>766</v>
      </c>
      <c r="E30" s="101" t="s">
        <v>153</v>
      </c>
      <c r="F30" s="101" t="s">
        <v>482</v>
      </c>
      <c r="G30" s="105">
        <v>100</v>
      </c>
      <c r="H30" s="105">
        <v>100</v>
      </c>
      <c r="I30" s="26">
        <f t="shared" si="0"/>
        <v>0</v>
      </c>
    </row>
    <row r="31" spans="1:9" s="28" customFormat="1" ht="12.75">
      <c r="A31" s="27">
        <f t="shared" si="1"/>
        <v>20</v>
      </c>
      <c r="B31" s="104" t="s">
        <v>540</v>
      </c>
      <c r="C31" s="101" t="s">
        <v>503</v>
      </c>
      <c r="D31" s="101" t="s">
        <v>766</v>
      </c>
      <c r="E31" s="101" t="s">
        <v>154</v>
      </c>
      <c r="F31" s="101" t="s">
        <v>482</v>
      </c>
      <c r="G31" s="105">
        <v>100</v>
      </c>
      <c r="H31" s="105">
        <v>100</v>
      </c>
      <c r="I31" s="26">
        <f t="shared" si="0"/>
        <v>0</v>
      </c>
    </row>
    <row r="32" spans="1:9" ht="12.75">
      <c r="A32" s="27">
        <f t="shared" si="1"/>
        <v>21</v>
      </c>
      <c r="B32" s="104" t="s">
        <v>301</v>
      </c>
      <c r="C32" s="101" t="s">
        <v>503</v>
      </c>
      <c r="D32" s="101" t="s">
        <v>766</v>
      </c>
      <c r="E32" s="101" t="s">
        <v>154</v>
      </c>
      <c r="F32" s="101" t="s">
        <v>253</v>
      </c>
      <c r="G32" s="105">
        <v>100</v>
      </c>
      <c r="H32" s="105">
        <v>100</v>
      </c>
      <c r="I32" s="26">
        <f t="shared" si="0"/>
        <v>0</v>
      </c>
    </row>
    <row r="33" spans="1:9" ht="38.25">
      <c r="A33" s="103">
        <f t="shared" si="1"/>
        <v>22</v>
      </c>
      <c r="B33" s="107" t="s">
        <v>504</v>
      </c>
      <c r="C33" s="108" t="s">
        <v>505</v>
      </c>
      <c r="D33" s="108" t="s">
        <v>482</v>
      </c>
      <c r="E33" s="108" t="s">
        <v>483</v>
      </c>
      <c r="F33" s="108" t="s">
        <v>482</v>
      </c>
      <c r="G33" s="109">
        <v>350</v>
      </c>
      <c r="H33" s="109">
        <v>350</v>
      </c>
      <c r="I33" s="26">
        <f t="shared" si="0"/>
        <v>0</v>
      </c>
    </row>
    <row r="34" spans="1:9" s="28" customFormat="1" ht="12.75">
      <c r="A34" s="27">
        <f t="shared" si="1"/>
        <v>23</v>
      </c>
      <c r="B34" s="104" t="s">
        <v>538</v>
      </c>
      <c r="C34" s="101" t="s">
        <v>505</v>
      </c>
      <c r="D34" s="101" t="s">
        <v>766</v>
      </c>
      <c r="E34" s="101" t="s">
        <v>483</v>
      </c>
      <c r="F34" s="101" t="s">
        <v>482</v>
      </c>
      <c r="G34" s="105">
        <v>350</v>
      </c>
      <c r="H34" s="105">
        <v>350</v>
      </c>
      <c r="I34" s="26">
        <f t="shared" si="0"/>
        <v>0</v>
      </c>
    </row>
    <row r="35" spans="1:9" s="28" customFormat="1" ht="25.5">
      <c r="A35" s="27">
        <f t="shared" si="1"/>
        <v>24</v>
      </c>
      <c r="B35" s="104" t="s">
        <v>542</v>
      </c>
      <c r="C35" s="101" t="s">
        <v>505</v>
      </c>
      <c r="D35" s="101" t="s">
        <v>766</v>
      </c>
      <c r="E35" s="101" t="s">
        <v>149</v>
      </c>
      <c r="F35" s="101" t="s">
        <v>482</v>
      </c>
      <c r="G35" s="105">
        <v>350</v>
      </c>
      <c r="H35" s="105">
        <v>350</v>
      </c>
      <c r="I35" s="26">
        <f t="shared" si="0"/>
        <v>0</v>
      </c>
    </row>
    <row r="36" spans="1:9" s="28" customFormat="1" ht="12.75">
      <c r="A36" s="27">
        <f t="shared" si="1"/>
        <v>25</v>
      </c>
      <c r="B36" s="104" t="s">
        <v>543</v>
      </c>
      <c r="C36" s="101" t="s">
        <v>505</v>
      </c>
      <c r="D36" s="101" t="s">
        <v>766</v>
      </c>
      <c r="E36" s="101" t="s">
        <v>150</v>
      </c>
      <c r="F36" s="101" t="s">
        <v>482</v>
      </c>
      <c r="G36" s="105">
        <v>350</v>
      </c>
      <c r="H36" s="105">
        <v>350</v>
      </c>
      <c r="I36" s="26">
        <f t="shared" si="0"/>
        <v>0</v>
      </c>
    </row>
    <row r="37" spans="1:9" ht="12.75">
      <c r="A37" s="27">
        <f t="shared" si="1"/>
        <v>26</v>
      </c>
      <c r="B37" s="104" t="s">
        <v>301</v>
      </c>
      <c r="C37" s="101" t="s">
        <v>505</v>
      </c>
      <c r="D37" s="101" t="s">
        <v>766</v>
      </c>
      <c r="E37" s="101" t="s">
        <v>150</v>
      </c>
      <c r="F37" s="101" t="s">
        <v>253</v>
      </c>
      <c r="G37" s="105">
        <v>350</v>
      </c>
      <c r="H37" s="105">
        <v>350</v>
      </c>
      <c r="I37" s="26">
        <f t="shared" si="0"/>
        <v>0</v>
      </c>
    </row>
    <row r="38" spans="1:9" ht="25.5">
      <c r="A38" s="103">
        <f t="shared" si="1"/>
        <v>27</v>
      </c>
      <c r="B38" s="107" t="s">
        <v>506</v>
      </c>
      <c r="C38" s="108" t="s">
        <v>507</v>
      </c>
      <c r="D38" s="108" t="s">
        <v>482</v>
      </c>
      <c r="E38" s="108" t="s">
        <v>483</v>
      </c>
      <c r="F38" s="108" t="s">
        <v>482</v>
      </c>
      <c r="G38" s="109">
        <v>900</v>
      </c>
      <c r="H38" s="109">
        <v>900</v>
      </c>
      <c r="I38" s="26">
        <f t="shared" si="0"/>
        <v>0</v>
      </c>
    </row>
    <row r="39" spans="1:9" s="28" customFormat="1" ht="12.75">
      <c r="A39" s="27">
        <f t="shared" si="1"/>
        <v>28</v>
      </c>
      <c r="B39" s="104" t="s">
        <v>538</v>
      </c>
      <c r="C39" s="101" t="s">
        <v>507</v>
      </c>
      <c r="D39" s="101" t="s">
        <v>766</v>
      </c>
      <c r="E39" s="101" t="s">
        <v>483</v>
      </c>
      <c r="F39" s="101" t="s">
        <v>482</v>
      </c>
      <c r="G39" s="105">
        <v>900</v>
      </c>
      <c r="H39" s="105">
        <v>900</v>
      </c>
      <c r="I39" s="26">
        <f t="shared" si="0"/>
        <v>0</v>
      </c>
    </row>
    <row r="40" spans="1:9" s="28" customFormat="1" ht="12.75">
      <c r="A40" s="27">
        <f t="shared" si="1"/>
        <v>29</v>
      </c>
      <c r="B40" s="104" t="s">
        <v>544</v>
      </c>
      <c r="C40" s="101" t="s">
        <v>507</v>
      </c>
      <c r="D40" s="101" t="s">
        <v>766</v>
      </c>
      <c r="E40" s="101" t="s">
        <v>721</v>
      </c>
      <c r="F40" s="101" t="s">
        <v>482</v>
      </c>
      <c r="G40" s="105">
        <v>900</v>
      </c>
      <c r="H40" s="105">
        <v>900</v>
      </c>
      <c r="I40" s="26">
        <f t="shared" si="0"/>
        <v>0</v>
      </c>
    </row>
    <row r="41" spans="1:9" s="28" customFormat="1" ht="12.75">
      <c r="A41" s="27">
        <f t="shared" si="1"/>
        <v>30</v>
      </c>
      <c r="B41" s="104" t="s">
        <v>762</v>
      </c>
      <c r="C41" s="101" t="s">
        <v>507</v>
      </c>
      <c r="D41" s="101" t="s">
        <v>766</v>
      </c>
      <c r="E41" s="101" t="s">
        <v>725</v>
      </c>
      <c r="F41" s="101" t="s">
        <v>482</v>
      </c>
      <c r="G41" s="105">
        <v>900</v>
      </c>
      <c r="H41" s="105">
        <v>900</v>
      </c>
      <c r="I41" s="26">
        <f t="shared" si="0"/>
        <v>0</v>
      </c>
    </row>
    <row r="42" spans="1:9" ht="12.75">
      <c r="A42" s="27">
        <f t="shared" si="1"/>
        <v>31</v>
      </c>
      <c r="B42" s="104" t="s">
        <v>301</v>
      </c>
      <c r="C42" s="101" t="s">
        <v>507</v>
      </c>
      <c r="D42" s="101" t="s">
        <v>766</v>
      </c>
      <c r="E42" s="101" t="s">
        <v>725</v>
      </c>
      <c r="F42" s="101" t="s">
        <v>253</v>
      </c>
      <c r="G42" s="105">
        <v>900</v>
      </c>
      <c r="H42" s="105">
        <v>900</v>
      </c>
      <c r="I42" s="26">
        <f t="shared" si="0"/>
        <v>0</v>
      </c>
    </row>
    <row r="43" spans="1:9" ht="25.5">
      <c r="A43" s="103">
        <f t="shared" si="1"/>
        <v>32</v>
      </c>
      <c r="B43" s="107" t="s">
        <v>508</v>
      </c>
      <c r="C43" s="108" t="s">
        <v>509</v>
      </c>
      <c r="D43" s="108" t="s">
        <v>482</v>
      </c>
      <c r="E43" s="108" t="s">
        <v>483</v>
      </c>
      <c r="F43" s="108" t="s">
        <v>482</v>
      </c>
      <c r="G43" s="109">
        <v>120</v>
      </c>
      <c r="H43" s="109">
        <v>120</v>
      </c>
      <c r="I43" s="26">
        <f t="shared" si="0"/>
        <v>0</v>
      </c>
    </row>
    <row r="44" spans="1:9" s="28" customFormat="1" ht="25.5">
      <c r="A44" s="27">
        <f t="shared" si="1"/>
        <v>33</v>
      </c>
      <c r="B44" s="104" t="s">
        <v>545</v>
      </c>
      <c r="C44" s="101" t="s">
        <v>509</v>
      </c>
      <c r="D44" s="101" t="s">
        <v>240</v>
      </c>
      <c r="E44" s="101" t="s">
        <v>483</v>
      </c>
      <c r="F44" s="101" t="s">
        <v>482</v>
      </c>
      <c r="G44" s="105">
        <v>120</v>
      </c>
      <c r="H44" s="105">
        <v>120</v>
      </c>
      <c r="I44" s="26">
        <f t="shared" si="0"/>
        <v>0</v>
      </c>
    </row>
    <row r="45" spans="1:9" s="28" customFormat="1" ht="12.75">
      <c r="A45" s="27">
        <f t="shared" si="1"/>
        <v>34</v>
      </c>
      <c r="B45" s="104" t="s">
        <v>546</v>
      </c>
      <c r="C45" s="101" t="s">
        <v>509</v>
      </c>
      <c r="D45" s="101" t="s">
        <v>240</v>
      </c>
      <c r="E45" s="101" t="s">
        <v>710</v>
      </c>
      <c r="F45" s="101" t="s">
        <v>482</v>
      </c>
      <c r="G45" s="105">
        <v>120</v>
      </c>
      <c r="H45" s="105">
        <v>120</v>
      </c>
      <c r="I45" s="26">
        <f t="shared" si="0"/>
        <v>0</v>
      </c>
    </row>
    <row r="46" spans="1:9" s="28" customFormat="1" ht="12.75">
      <c r="A46" s="27">
        <f t="shared" si="1"/>
        <v>35</v>
      </c>
      <c r="B46" s="104" t="s">
        <v>547</v>
      </c>
      <c r="C46" s="101" t="s">
        <v>509</v>
      </c>
      <c r="D46" s="101" t="s">
        <v>240</v>
      </c>
      <c r="E46" s="101" t="s">
        <v>99</v>
      </c>
      <c r="F46" s="101" t="s">
        <v>482</v>
      </c>
      <c r="G46" s="105">
        <v>120</v>
      </c>
      <c r="H46" s="105">
        <v>120</v>
      </c>
      <c r="I46" s="26">
        <f t="shared" si="0"/>
        <v>0</v>
      </c>
    </row>
    <row r="47" spans="1:9" ht="12.75">
      <c r="A47" s="27">
        <f t="shared" si="1"/>
        <v>36</v>
      </c>
      <c r="B47" s="104" t="s">
        <v>301</v>
      </c>
      <c r="C47" s="101" t="s">
        <v>509</v>
      </c>
      <c r="D47" s="101" t="s">
        <v>240</v>
      </c>
      <c r="E47" s="101" t="s">
        <v>99</v>
      </c>
      <c r="F47" s="101" t="s">
        <v>253</v>
      </c>
      <c r="G47" s="105">
        <v>120</v>
      </c>
      <c r="H47" s="105">
        <v>120</v>
      </c>
      <c r="I47" s="26">
        <f t="shared" si="0"/>
        <v>0</v>
      </c>
    </row>
    <row r="48" spans="1:9" ht="25.5">
      <c r="A48" s="103">
        <f t="shared" si="1"/>
        <v>37</v>
      </c>
      <c r="B48" s="107" t="s">
        <v>510</v>
      </c>
      <c r="C48" s="108" t="s">
        <v>511</v>
      </c>
      <c r="D48" s="108" t="s">
        <v>482</v>
      </c>
      <c r="E48" s="108" t="s">
        <v>483</v>
      </c>
      <c r="F48" s="108" t="s">
        <v>482</v>
      </c>
      <c r="G48" s="109">
        <v>280</v>
      </c>
      <c r="H48" s="109">
        <v>280</v>
      </c>
      <c r="I48" s="26">
        <f t="shared" si="0"/>
        <v>0</v>
      </c>
    </row>
    <row r="49" spans="1:9" s="28" customFormat="1" ht="25.5">
      <c r="A49" s="27">
        <f t="shared" si="1"/>
        <v>38</v>
      </c>
      <c r="B49" s="104" t="s">
        <v>545</v>
      </c>
      <c r="C49" s="101" t="s">
        <v>511</v>
      </c>
      <c r="D49" s="101" t="s">
        <v>240</v>
      </c>
      <c r="E49" s="101" t="s">
        <v>483</v>
      </c>
      <c r="F49" s="101" t="s">
        <v>482</v>
      </c>
      <c r="G49" s="105">
        <v>280</v>
      </c>
      <c r="H49" s="105">
        <v>280</v>
      </c>
      <c r="I49" s="26">
        <f t="shared" si="0"/>
        <v>0</v>
      </c>
    </row>
    <row r="50" spans="1:9" s="28" customFormat="1" ht="12.75">
      <c r="A50" s="27">
        <f t="shared" si="1"/>
        <v>39</v>
      </c>
      <c r="B50" s="104" t="s">
        <v>548</v>
      </c>
      <c r="C50" s="101" t="s">
        <v>511</v>
      </c>
      <c r="D50" s="101" t="s">
        <v>240</v>
      </c>
      <c r="E50" s="101" t="s">
        <v>696</v>
      </c>
      <c r="F50" s="101" t="s">
        <v>482</v>
      </c>
      <c r="G50" s="105">
        <v>280</v>
      </c>
      <c r="H50" s="105">
        <v>280</v>
      </c>
      <c r="I50" s="26">
        <f t="shared" si="0"/>
        <v>0</v>
      </c>
    </row>
    <row r="51" spans="1:9" s="28" customFormat="1" ht="12.75">
      <c r="A51" s="27">
        <f t="shared" si="1"/>
        <v>40</v>
      </c>
      <c r="B51" s="104" t="s">
        <v>549</v>
      </c>
      <c r="C51" s="101" t="s">
        <v>511</v>
      </c>
      <c r="D51" s="101" t="s">
        <v>240</v>
      </c>
      <c r="E51" s="101" t="s">
        <v>706</v>
      </c>
      <c r="F51" s="101" t="s">
        <v>482</v>
      </c>
      <c r="G51" s="105">
        <v>280</v>
      </c>
      <c r="H51" s="105">
        <v>280</v>
      </c>
      <c r="I51" s="26">
        <f t="shared" si="0"/>
        <v>0</v>
      </c>
    </row>
    <row r="52" spans="1:9" ht="12.75">
      <c r="A52" s="27">
        <f t="shared" si="1"/>
        <v>41</v>
      </c>
      <c r="B52" s="104" t="s">
        <v>301</v>
      </c>
      <c r="C52" s="101" t="s">
        <v>511</v>
      </c>
      <c r="D52" s="101" t="s">
        <v>240</v>
      </c>
      <c r="E52" s="101" t="s">
        <v>706</v>
      </c>
      <c r="F52" s="101" t="s">
        <v>253</v>
      </c>
      <c r="G52" s="105">
        <v>280</v>
      </c>
      <c r="H52" s="105">
        <v>280</v>
      </c>
      <c r="I52" s="26">
        <f t="shared" si="0"/>
        <v>0</v>
      </c>
    </row>
    <row r="53" spans="1:9" ht="25.5">
      <c r="A53" s="103">
        <v>42</v>
      </c>
      <c r="B53" s="107" t="s">
        <v>512</v>
      </c>
      <c r="C53" s="108" t="s">
        <v>513</v>
      </c>
      <c r="D53" s="108" t="s">
        <v>482</v>
      </c>
      <c r="E53" s="108" t="s">
        <v>483</v>
      </c>
      <c r="F53" s="108" t="s">
        <v>482</v>
      </c>
      <c r="G53" s="109">
        <v>640</v>
      </c>
      <c r="H53" s="109">
        <v>640</v>
      </c>
      <c r="I53" s="26">
        <f t="shared" si="0"/>
        <v>0</v>
      </c>
    </row>
    <row r="54" spans="1:9" ht="12.75">
      <c r="A54" s="27">
        <f aca="true" t="shared" si="2" ref="A54:A66">SUM(A53+1)</f>
        <v>43</v>
      </c>
      <c r="B54" s="104" t="s">
        <v>538</v>
      </c>
      <c r="C54" s="101" t="s">
        <v>513</v>
      </c>
      <c r="D54" s="101" t="s">
        <v>766</v>
      </c>
      <c r="E54" s="101" t="s">
        <v>483</v>
      </c>
      <c r="F54" s="101" t="s">
        <v>482</v>
      </c>
      <c r="G54" s="105">
        <v>640</v>
      </c>
      <c r="H54" s="105">
        <v>640</v>
      </c>
      <c r="I54" s="26">
        <f t="shared" si="0"/>
        <v>0</v>
      </c>
    </row>
    <row r="55" spans="1:9" ht="12.75">
      <c r="A55" s="27">
        <f t="shared" si="2"/>
        <v>44</v>
      </c>
      <c r="B55" s="104" t="s">
        <v>550</v>
      </c>
      <c r="C55" s="101" t="s">
        <v>513</v>
      </c>
      <c r="D55" s="101" t="s">
        <v>766</v>
      </c>
      <c r="E55" s="101" t="s">
        <v>666</v>
      </c>
      <c r="F55" s="101" t="s">
        <v>482</v>
      </c>
      <c r="G55" s="105">
        <v>640</v>
      </c>
      <c r="H55" s="105">
        <v>640</v>
      </c>
      <c r="I55" s="26">
        <f t="shared" si="0"/>
        <v>0</v>
      </c>
    </row>
    <row r="56" spans="1:9" ht="12.75">
      <c r="A56" s="27">
        <f t="shared" si="2"/>
        <v>45</v>
      </c>
      <c r="B56" s="104" t="s">
        <v>551</v>
      </c>
      <c r="C56" s="101" t="s">
        <v>513</v>
      </c>
      <c r="D56" s="101" t="s">
        <v>766</v>
      </c>
      <c r="E56" s="101" t="s">
        <v>259</v>
      </c>
      <c r="F56" s="101" t="s">
        <v>482</v>
      </c>
      <c r="G56" s="105">
        <v>640</v>
      </c>
      <c r="H56" s="105">
        <v>640</v>
      </c>
      <c r="I56" s="26">
        <f t="shared" si="0"/>
        <v>0</v>
      </c>
    </row>
    <row r="57" spans="1:9" ht="12.75">
      <c r="A57" s="27">
        <f t="shared" si="2"/>
        <v>46</v>
      </c>
      <c r="B57" s="104" t="s">
        <v>301</v>
      </c>
      <c r="C57" s="101" t="s">
        <v>513</v>
      </c>
      <c r="D57" s="101" t="s">
        <v>766</v>
      </c>
      <c r="E57" s="101" t="s">
        <v>259</v>
      </c>
      <c r="F57" s="101" t="s">
        <v>253</v>
      </c>
      <c r="G57" s="105">
        <v>640</v>
      </c>
      <c r="H57" s="105">
        <v>640</v>
      </c>
      <c r="I57" s="26">
        <f t="shared" si="0"/>
        <v>0</v>
      </c>
    </row>
    <row r="58" spans="1:9" ht="38.25">
      <c r="A58" s="103">
        <f t="shared" si="2"/>
        <v>47</v>
      </c>
      <c r="B58" s="107" t="s">
        <v>514</v>
      </c>
      <c r="C58" s="108" t="s">
        <v>515</v>
      </c>
      <c r="D58" s="108" t="s">
        <v>482</v>
      </c>
      <c r="E58" s="108" t="s">
        <v>483</v>
      </c>
      <c r="F58" s="108" t="s">
        <v>482</v>
      </c>
      <c r="G58" s="109">
        <v>1776</v>
      </c>
      <c r="H58" s="109">
        <v>1776</v>
      </c>
      <c r="I58" s="26">
        <f t="shared" si="0"/>
        <v>0</v>
      </c>
    </row>
    <row r="59" spans="1:9" ht="12.75">
      <c r="A59" s="27">
        <f t="shared" si="2"/>
        <v>48</v>
      </c>
      <c r="B59" s="104" t="s">
        <v>538</v>
      </c>
      <c r="C59" s="101" t="s">
        <v>515</v>
      </c>
      <c r="D59" s="101" t="s">
        <v>766</v>
      </c>
      <c r="E59" s="101" t="s">
        <v>483</v>
      </c>
      <c r="F59" s="101" t="s">
        <v>482</v>
      </c>
      <c r="G59" s="105">
        <v>1776</v>
      </c>
      <c r="H59" s="105">
        <v>1776</v>
      </c>
      <c r="I59" s="26">
        <f t="shared" si="0"/>
        <v>0</v>
      </c>
    </row>
    <row r="60" spans="1:9" ht="12.75">
      <c r="A60" s="27">
        <f t="shared" si="2"/>
        <v>49</v>
      </c>
      <c r="B60" s="104" t="s">
        <v>552</v>
      </c>
      <c r="C60" s="101" t="s">
        <v>515</v>
      </c>
      <c r="D60" s="101" t="s">
        <v>766</v>
      </c>
      <c r="E60" s="101" t="s">
        <v>694</v>
      </c>
      <c r="F60" s="101" t="s">
        <v>482</v>
      </c>
      <c r="G60" s="105">
        <v>1776</v>
      </c>
      <c r="H60" s="105">
        <v>1776</v>
      </c>
      <c r="I60" s="26">
        <f t="shared" si="0"/>
        <v>0</v>
      </c>
    </row>
    <row r="61" spans="1:9" ht="12.75">
      <c r="A61" s="27">
        <f t="shared" si="2"/>
        <v>50</v>
      </c>
      <c r="B61" s="104" t="s">
        <v>553</v>
      </c>
      <c r="C61" s="101" t="s">
        <v>515</v>
      </c>
      <c r="D61" s="101" t="s">
        <v>766</v>
      </c>
      <c r="E61" s="101" t="s">
        <v>695</v>
      </c>
      <c r="F61" s="101" t="s">
        <v>482</v>
      </c>
      <c r="G61" s="105">
        <v>1776</v>
      </c>
      <c r="H61" s="105">
        <v>1776</v>
      </c>
      <c r="I61" s="26">
        <f t="shared" si="0"/>
        <v>0</v>
      </c>
    </row>
    <row r="62" spans="1:9" ht="12.75">
      <c r="A62" s="27">
        <f t="shared" si="2"/>
        <v>51</v>
      </c>
      <c r="B62" s="104" t="s">
        <v>301</v>
      </c>
      <c r="C62" s="101" t="s">
        <v>515</v>
      </c>
      <c r="D62" s="101" t="s">
        <v>766</v>
      </c>
      <c r="E62" s="101" t="s">
        <v>695</v>
      </c>
      <c r="F62" s="101" t="s">
        <v>253</v>
      </c>
      <c r="G62" s="105">
        <v>1776</v>
      </c>
      <c r="H62" s="105">
        <v>1776</v>
      </c>
      <c r="I62" s="26">
        <f t="shared" si="0"/>
        <v>0</v>
      </c>
    </row>
    <row r="63" spans="1:9" ht="38.25">
      <c r="A63" s="103">
        <f t="shared" si="2"/>
        <v>52</v>
      </c>
      <c r="B63" s="107" t="s">
        <v>516</v>
      </c>
      <c r="C63" s="108" t="s">
        <v>517</v>
      </c>
      <c r="D63" s="108" t="s">
        <v>482</v>
      </c>
      <c r="E63" s="108" t="s">
        <v>483</v>
      </c>
      <c r="F63" s="108" t="s">
        <v>482</v>
      </c>
      <c r="G63" s="109">
        <v>493</v>
      </c>
      <c r="H63" s="109">
        <v>493</v>
      </c>
      <c r="I63" s="26">
        <f t="shared" si="0"/>
        <v>0</v>
      </c>
    </row>
    <row r="64" spans="1:9" ht="12.75">
      <c r="A64" s="27">
        <f t="shared" si="2"/>
        <v>53</v>
      </c>
      <c r="B64" s="104" t="s">
        <v>538</v>
      </c>
      <c r="C64" s="101" t="s">
        <v>517</v>
      </c>
      <c r="D64" s="101" t="s">
        <v>766</v>
      </c>
      <c r="E64" s="101" t="s">
        <v>483</v>
      </c>
      <c r="F64" s="101" t="s">
        <v>482</v>
      </c>
      <c r="G64" s="105">
        <v>493</v>
      </c>
      <c r="H64" s="105">
        <v>493</v>
      </c>
      <c r="I64" s="26">
        <f t="shared" si="0"/>
        <v>0</v>
      </c>
    </row>
    <row r="65" spans="1:9" ht="12.75">
      <c r="A65" s="27">
        <f t="shared" si="2"/>
        <v>54</v>
      </c>
      <c r="B65" s="104" t="s">
        <v>544</v>
      </c>
      <c r="C65" s="101" t="s">
        <v>517</v>
      </c>
      <c r="D65" s="101" t="s">
        <v>766</v>
      </c>
      <c r="E65" s="101" t="s">
        <v>721</v>
      </c>
      <c r="F65" s="101" t="s">
        <v>482</v>
      </c>
      <c r="G65" s="105">
        <v>493</v>
      </c>
      <c r="H65" s="105">
        <v>493</v>
      </c>
      <c r="I65" s="26">
        <f t="shared" si="0"/>
        <v>0</v>
      </c>
    </row>
    <row r="66" spans="1:9" ht="12.75">
      <c r="A66" s="27">
        <f t="shared" si="2"/>
        <v>55</v>
      </c>
      <c r="B66" s="104" t="s">
        <v>762</v>
      </c>
      <c r="C66" s="101" t="s">
        <v>517</v>
      </c>
      <c r="D66" s="101" t="s">
        <v>766</v>
      </c>
      <c r="E66" s="101" t="s">
        <v>725</v>
      </c>
      <c r="F66" s="101" t="s">
        <v>482</v>
      </c>
      <c r="G66" s="105">
        <v>493</v>
      </c>
      <c r="H66" s="105">
        <v>493</v>
      </c>
      <c r="I66" s="26">
        <f t="shared" si="0"/>
        <v>0</v>
      </c>
    </row>
    <row r="67" spans="1:9" ht="12.75">
      <c r="A67" s="27">
        <v>56</v>
      </c>
      <c r="B67" s="104" t="s">
        <v>301</v>
      </c>
      <c r="C67" s="101" t="s">
        <v>517</v>
      </c>
      <c r="D67" s="101" t="s">
        <v>766</v>
      </c>
      <c r="E67" s="101" t="s">
        <v>725</v>
      </c>
      <c r="F67" s="101" t="s">
        <v>253</v>
      </c>
      <c r="G67" s="105">
        <v>493</v>
      </c>
      <c r="H67" s="105">
        <v>493</v>
      </c>
      <c r="I67" s="26">
        <f t="shared" si="0"/>
        <v>0</v>
      </c>
    </row>
    <row r="68" spans="1:9" ht="25.5">
      <c r="A68" s="103">
        <v>57</v>
      </c>
      <c r="B68" s="107" t="s">
        <v>518</v>
      </c>
      <c r="C68" s="108" t="s">
        <v>519</v>
      </c>
      <c r="D68" s="108" t="s">
        <v>482</v>
      </c>
      <c r="E68" s="108" t="s">
        <v>483</v>
      </c>
      <c r="F68" s="108" t="s">
        <v>482</v>
      </c>
      <c r="G68" s="109">
        <v>500</v>
      </c>
      <c r="H68" s="109">
        <v>500</v>
      </c>
      <c r="I68" s="26">
        <f t="shared" si="0"/>
        <v>0</v>
      </c>
    </row>
    <row r="69" spans="1:9" ht="12.75">
      <c r="A69" s="27">
        <f>SUM(A68+1)</f>
        <v>58</v>
      </c>
      <c r="B69" s="104" t="s">
        <v>538</v>
      </c>
      <c r="C69" s="101" t="s">
        <v>519</v>
      </c>
      <c r="D69" s="101" t="s">
        <v>766</v>
      </c>
      <c r="E69" s="101" t="s">
        <v>483</v>
      </c>
      <c r="F69" s="101" t="s">
        <v>482</v>
      </c>
      <c r="G69" s="105">
        <v>500</v>
      </c>
      <c r="H69" s="105">
        <v>500</v>
      </c>
      <c r="I69" s="26">
        <f t="shared" si="0"/>
        <v>0</v>
      </c>
    </row>
    <row r="70" spans="1:9" ht="12.75">
      <c r="A70" s="27">
        <f>SUM(A69+1)</f>
        <v>59</v>
      </c>
      <c r="B70" s="104" t="s">
        <v>554</v>
      </c>
      <c r="C70" s="101" t="s">
        <v>519</v>
      </c>
      <c r="D70" s="101" t="s">
        <v>766</v>
      </c>
      <c r="E70" s="101" t="s">
        <v>688</v>
      </c>
      <c r="F70" s="101" t="s">
        <v>482</v>
      </c>
      <c r="G70" s="105">
        <v>500</v>
      </c>
      <c r="H70" s="105">
        <v>500</v>
      </c>
      <c r="I70" s="26">
        <f t="shared" si="0"/>
        <v>0</v>
      </c>
    </row>
    <row r="71" spans="1:9" ht="12.75">
      <c r="A71" s="27">
        <f>SUM(A70+1)</f>
        <v>60</v>
      </c>
      <c r="B71" s="104" t="s">
        <v>555</v>
      </c>
      <c r="C71" s="101" t="s">
        <v>519</v>
      </c>
      <c r="D71" s="101" t="s">
        <v>766</v>
      </c>
      <c r="E71" s="101" t="s">
        <v>691</v>
      </c>
      <c r="F71" s="101" t="s">
        <v>482</v>
      </c>
      <c r="G71" s="105">
        <v>500</v>
      </c>
      <c r="H71" s="105">
        <v>500</v>
      </c>
      <c r="I71" s="26">
        <f t="shared" si="0"/>
        <v>0</v>
      </c>
    </row>
    <row r="72" spans="1:9" ht="12.75">
      <c r="A72" s="27">
        <f>SUM(A71+1)</f>
        <v>61</v>
      </c>
      <c r="B72" s="104" t="s">
        <v>301</v>
      </c>
      <c r="C72" s="101" t="s">
        <v>519</v>
      </c>
      <c r="D72" s="101" t="s">
        <v>766</v>
      </c>
      <c r="E72" s="101" t="s">
        <v>691</v>
      </c>
      <c r="F72" s="101" t="s">
        <v>253</v>
      </c>
      <c r="G72" s="105">
        <v>500</v>
      </c>
      <c r="H72" s="105">
        <v>500</v>
      </c>
      <c r="I72" s="26">
        <f t="shared" si="0"/>
        <v>0</v>
      </c>
    </row>
    <row r="73" spans="1:9" ht="63.75">
      <c r="A73" s="103">
        <v>62</v>
      </c>
      <c r="B73" s="107" t="s">
        <v>520</v>
      </c>
      <c r="C73" s="108" t="s">
        <v>521</v>
      </c>
      <c r="D73" s="108" t="s">
        <v>482</v>
      </c>
      <c r="E73" s="108" t="s">
        <v>483</v>
      </c>
      <c r="F73" s="108" t="s">
        <v>482</v>
      </c>
      <c r="G73" s="109">
        <v>1101</v>
      </c>
      <c r="H73" s="109">
        <v>1101</v>
      </c>
      <c r="I73" s="26">
        <f t="shared" si="0"/>
        <v>0</v>
      </c>
    </row>
    <row r="74" spans="1:9" ht="12.75">
      <c r="A74" s="27">
        <v>63</v>
      </c>
      <c r="B74" s="104" t="s">
        <v>538</v>
      </c>
      <c r="C74" s="101" t="s">
        <v>521</v>
      </c>
      <c r="D74" s="101" t="s">
        <v>766</v>
      </c>
      <c r="E74" s="101" t="s">
        <v>483</v>
      </c>
      <c r="F74" s="101" t="s">
        <v>482</v>
      </c>
      <c r="G74" s="105">
        <v>1101</v>
      </c>
      <c r="H74" s="105">
        <v>1101</v>
      </c>
      <c r="I74" s="26">
        <f t="shared" si="0"/>
        <v>0</v>
      </c>
    </row>
    <row r="75" spans="1:9" ht="12.75">
      <c r="A75" s="27">
        <v>64</v>
      </c>
      <c r="B75" s="104" t="s">
        <v>554</v>
      </c>
      <c r="C75" s="101" t="s">
        <v>521</v>
      </c>
      <c r="D75" s="101" t="s">
        <v>766</v>
      </c>
      <c r="E75" s="101" t="s">
        <v>688</v>
      </c>
      <c r="F75" s="101" t="s">
        <v>482</v>
      </c>
      <c r="G75" s="105">
        <v>1101</v>
      </c>
      <c r="H75" s="105">
        <v>1101</v>
      </c>
      <c r="I75" s="26">
        <f t="shared" si="0"/>
        <v>0</v>
      </c>
    </row>
    <row r="76" spans="1:9" ht="12.75">
      <c r="A76" s="27">
        <v>65</v>
      </c>
      <c r="B76" s="104" t="s">
        <v>555</v>
      </c>
      <c r="C76" s="101" t="s">
        <v>521</v>
      </c>
      <c r="D76" s="101" t="s">
        <v>766</v>
      </c>
      <c r="E76" s="101" t="s">
        <v>691</v>
      </c>
      <c r="F76" s="101" t="s">
        <v>482</v>
      </c>
      <c r="G76" s="105">
        <v>1101</v>
      </c>
      <c r="H76" s="105">
        <v>1101</v>
      </c>
      <c r="I76" s="26">
        <f t="shared" si="0"/>
        <v>0</v>
      </c>
    </row>
    <row r="77" spans="1:9" ht="12.75">
      <c r="A77" s="27">
        <v>66</v>
      </c>
      <c r="B77" s="104" t="s">
        <v>301</v>
      </c>
      <c r="C77" s="101" t="s">
        <v>521</v>
      </c>
      <c r="D77" s="101" t="s">
        <v>766</v>
      </c>
      <c r="E77" s="101" t="s">
        <v>691</v>
      </c>
      <c r="F77" s="101" t="s">
        <v>253</v>
      </c>
      <c r="G77" s="105">
        <v>1101</v>
      </c>
      <c r="H77" s="105">
        <v>1101</v>
      </c>
      <c r="I77" s="26">
        <f aca="true" t="shared" si="3" ref="I77:I126">SUM(H77-G77)</f>
        <v>0</v>
      </c>
    </row>
    <row r="78" spans="1:9" ht="63.75">
      <c r="A78" s="103">
        <v>72</v>
      </c>
      <c r="B78" s="107" t="s">
        <v>536</v>
      </c>
      <c r="C78" s="108" t="s">
        <v>522</v>
      </c>
      <c r="D78" s="108" t="s">
        <v>482</v>
      </c>
      <c r="E78" s="108" t="s">
        <v>483</v>
      </c>
      <c r="F78" s="108" t="s">
        <v>482</v>
      </c>
      <c r="G78" s="109">
        <v>380</v>
      </c>
      <c r="H78" s="109">
        <v>480</v>
      </c>
      <c r="I78" s="26">
        <f t="shared" si="3"/>
        <v>100</v>
      </c>
    </row>
    <row r="79" spans="1:9" ht="12.75">
      <c r="A79" s="27">
        <v>73</v>
      </c>
      <c r="B79" s="104" t="s">
        <v>556</v>
      </c>
      <c r="C79" s="101" t="s">
        <v>522</v>
      </c>
      <c r="D79" s="101" t="s">
        <v>237</v>
      </c>
      <c r="E79" s="101" t="s">
        <v>483</v>
      </c>
      <c r="F79" s="101" t="s">
        <v>482</v>
      </c>
      <c r="G79" s="105">
        <v>380</v>
      </c>
      <c r="H79" s="105">
        <v>480</v>
      </c>
      <c r="I79" s="26">
        <f t="shared" si="3"/>
        <v>100</v>
      </c>
    </row>
    <row r="80" spans="1:9" ht="12.75">
      <c r="A80" s="27">
        <v>74</v>
      </c>
      <c r="B80" s="104" t="s">
        <v>557</v>
      </c>
      <c r="C80" s="101" t="s">
        <v>522</v>
      </c>
      <c r="D80" s="101" t="s">
        <v>237</v>
      </c>
      <c r="E80" s="101" t="s">
        <v>713</v>
      </c>
      <c r="F80" s="101" t="s">
        <v>482</v>
      </c>
      <c r="G80" s="105">
        <v>380</v>
      </c>
      <c r="H80" s="105">
        <v>480</v>
      </c>
      <c r="I80" s="26">
        <f t="shared" si="3"/>
        <v>100</v>
      </c>
    </row>
    <row r="81" spans="1:9" ht="12.75">
      <c r="A81" s="27">
        <v>75</v>
      </c>
      <c r="B81" s="104" t="s">
        <v>558</v>
      </c>
      <c r="C81" s="101" t="s">
        <v>522</v>
      </c>
      <c r="D81" s="101" t="s">
        <v>237</v>
      </c>
      <c r="E81" s="101" t="s">
        <v>260</v>
      </c>
      <c r="F81" s="101" t="s">
        <v>482</v>
      </c>
      <c r="G81" s="105">
        <v>380</v>
      </c>
      <c r="H81" s="105">
        <v>480</v>
      </c>
      <c r="I81" s="26">
        <f t="shared" si="3"/>
        <v>100</v>
      </c>
    </row>
    <row r="82" spans="1:9" ht="12.75">
      <c r="A82" s="27">
        <v>76</v>
      </c>
      <c r="B82" s="104" t="s">
        <v>301</v>
      </c>
      <c r="C82" s="101" t="s">
        <v>522</v>
      </c>
      <c r="D82" s="101" t="s">
        <v>237</v>
      </c>
      <c r="E82" s="101" t="s">
        <v>260</v>
      </c>
      <c r="F82" s="101" t="s">
        <v>253</v>
      </c>
      <c r="G82" s="105">
        <v>380</v>
      </c>
      <c r="H82" s="105">
        <v>480</v>
      </c>
      <c r="I82" s="26">
        <f t="shared" si="3"/>
        <v>100</v>
      </c>
    </row>
    <row r="83" spans="1:9" ht="63.75">
      <c r="A83" s="103">
        <v>67</v>
      </c>
      <c r="B83" s="107" t="s">
        <v>537</v>
      </c>
      <c r="C83" s="108" t="s">
        <v>523</v>
      </c>
      <c r="D83" s="108" t="s">
        <v>482</v>
      </c>
      <c r="E83" s="108" t="s">
        <v>483</v>
      </c>
      <c r="F83" s="108" t="s">
        <v>482</v>
      </c>
      <c r="G83" s="109">
        <v>280</v>
      </c>
      <c r="H83" s="109">
        <v>380</v>
      </c>
      <c r="I83" s="26">
        <f t="shared" si="3"/>
        <v>100</v>
      </c>
    </row>
    <row r="84" spans="1:9" ht="12.75">
      <c r="A84" s="27">
        <v>68</v>
      </c>
      <c r="B84" s="104" t="s">
        <v>556</v>
      </c>
      <c r="C84" s="101" t="s">
        <v>523</v>
      </c>
      <c r="D84" s="101" t="s">
        <v>237</v>
      </c>
      <c r="E84" s="101" t="s">
        <v>483</v>
      </c>
      <c r="F84" s="101" t="s">
        <v>482</v>
      </c>
      <c r="G84" s="105">
        <v>280</v>
      </c>
      <c r="H84" s="105">
        <v>380</v>
      </c>
      <c r="I84" s="26">
        <f t="shared" si="3"/>
        <v>100</v>
      </c>
    </row>
    <row r="85" spans="1:9" ht="12.75">
      <c r="A85" s="27">
        <v>69</v>
      </c>
      <c r="B85" s="104" t="s">
        <v>557</v>
      </c>
      <c r="C85" s="101" t="s">
        <v>523</v>
      </c>
      <c r="D85" s="101" t="s">
        <v>237</v>
      </c>
      <c r="E85" s="101" t="s">
        <v>713</v>
      </c>
      <c r="F85" s="101" t="s">
        <v>482</v>
      </c>
      <c r="G85" s="105">
        <v>280</v>
      </c>
      <c r="H85" s="105">
        <v>380</v>
      </c>
      <c r="I85" s="26">
        <f t="shared" si="3"/>
        <v>100</v>
      </c>
    </row>
    <row r="86" spans="1:9" ht="12.75">
      <c r="A86" s="27">
        <v>70</v>
      </c>
      <c r="B86" s="104" t="s">
        <v>558</v>
      </c>
      <c r="C86" s="101" t="s">
        <v>523</v>
      </c>
      <c r="D86" s="101" t="s">
        <v>237</v>
      </c>
      <c r="E86" s="101" t="s">
        <v>260</v>
      </c>
      <c r="F86" s="101" t="s">
        <v>482</v>
      </c>
      <c r="G86" s="105">
        <v>280</v>
      </c>
      <c r="H86" s="105">
        <v>380</v>
      </c>
      <c r="I86" s="26">
        <f t="shared" si="3"/>
        <v>100</v>
      </c>
    </row>
    <row r="87" spans="1:9" ht="12.75">
      <c r="A87" s="27">
        <v>71</v>
      </c>
      <c r="B87" s="104" t="s">
        <v>301</v>
      </c>
      <c r="C87" s="101" t="s">
        <v>523</v>
      </c>
      <c r="D87" s="101" t="s">
        <v>237</v>
      </c>
      <c r="E87" s="101" t="s">
        <v>260</v>
      </c>
      <c r="F87" s="101" t="s">
        <v>253</v>
      </c>
      <c r="G87" s="105">
        <v>280</v>
      </c>
      <c r="H87" s="105">
        <v>380</v>
      </c>
      <c r="I87" s="26">
        <f t="shared" si="3"/>
        <v>100</v>
      </c>
    </row>
    <row r="88" spans="1:9" ht="63.75">
      <c r="A88" s="103">
        <v>77</v>
      </c>
      <c r="B88" s="107" t="s">
        <v>524</v>
      </c>
      <c r="C88" s="108" t="s">
        <v>525</v>
      </c>
      <c r="D88" s="108" t="s">
        <v>482</v>
      </c>
      <c r="E88" s="108" t="s">
        <v>483</v>
      </c>
      <c r="F88" s="108" t="s">
        <v>482</v>
      </c>
      <c r="G88" s="109">
        <v>832</v>
      </c>
      <c r="H88" s="109">
        <v>838</v>
      </c>
      <c r="I88" s="26">
        <f t="shared" si="3"/>
        <v>6</v>
      </c>
    </row>
    <row r="89" spans="1:9" s="28" customFormat="1" ht="12.75">
      <c r="A89" s="27">
        <f t="shared" si="1"/>
        <v>78</v>
      </c>
      <c r="B89" s="104" t="s">
        <v>556</v>
      </c>
      <c r="C89" s="101" t="s">
        <v>525</v>
      </c>
      <c r="D89" s="101" t="s">
        <v>237</v>
      </c>
      <c r="E89" s="101" t="s">
        <v>483</v>
      </c>
      <c r="F89" s="101" t="s">
        <v>482</v>
      </c>
      <c r="G89" s="105">
        <v>832</v>
      </c>
      <c r="H89" s="105">
        <v>838</v>
      </c>
      <c r="I89" s="26">
        <f t="shared" si="3"/>
        <v>6</v>
      </c>
    </row>
    <row r="90" spans="1:9" s="28" customFormat="1" ht="12.75">
      <c r="A90" s="27">
        <f t="shared" si="1"/>
        <v>79</v>
      </c>
      <c r="B90" s="104" t="s">
        <v>557</v>
      </c>
      <c r="C90" s="101" t="s">
        <v>525</v>
      </c>
      <c r="D90" s="101" t="s">
        <v>237</v>
      </c>
      <c r="E90" s="101" t="s">
        <v>713</v>
      </c>
      <c r="F90" s="101" t="s">
        <v>482</v>
      </c>
      <c r="G90" s="105">
        <v>832</v>
      </c>
      <c r="H90" s="105">
        <v>838</v>
      </c>
      <c r="I90" s="26">
        <f t="shared" si="3"/>
        <v>6</v>
      </c>
    </row>
    <row r="91" spans="1:9" s="28" customFormat="1" ht="12.75">
      <c r="A91" s="27">
        <f t="shared" si="1"/>
        <v>80</v>
      </c>
      <c r="B91" s="104" t="s">
        <v>558</v>
      </c>
      <c r="C91" s="101" t="s">
        <v>525</v>
      </c>
      <c r="D91" s="101" t="s">
        <v>237</v>
      </c>
      <c r="E91" s="101" t="s">
        <v>260</v>
      </c>
      <c r="F91" s="101" t="s">
        <v>482</v>
      </c>
      <c r="G91" s="105">
        <v>832</v>
      </c>
      <c r="H91" s="105">
        <v>838</v>
      </c>
      <c r="I91" s="26">
        <f t="shared" si="3"/>
        <v>6</v>
      </c>
    </row>
    <row r="92" spans="1:9" ht="12.75">
      <c r="A92" s="27">
        <f t="shared" si="1"/>
        <v>81</v>
      </c>
      <c r="B92" s="104" t="s">
        <v>301</v>
      </c>
      <c r="C92" s="101" t="s">
        <v>525</v>
      </c>
      <c r="D92" s="101" t="s">
        <v>237</v>
      </c>
      <c r="E92" s="101" t="s">
        <v>260</v>
      </c>
      <c r="F92" s="101" t="s">
        <v>253</v>
      </c>
      <c r="G92" s="105">
        <v>832</v>
      </c>
      <c r="H92" s="105">
        <v>838</v>
      </c>
      <c r="I92" s="26">
        <f t="shared" si="3"/>
        <v>6</v>
      </c>
    </row>
    <row r="93" spans="1:9" ht="38.25">
      <c r="A93" s="103">
        <f t="shared" si="1"/>
        <v>82</v>
      </c>
      <c r="B93" s="107" t="s">
        <v>526</v>
      </c>
      <c r="C93" s="108" t="s">
        <v>527</v>
      </c>
      <c r="D93" s="108" t="s">
        <v>482</v>
      </c>
      <c r="E93" s="108" t="s">
        <v>483</v>
      </c>
      <c r="F93" s="108" t="s">
        <v>482</v>
      </c>
      <c r="G93" s="109">
        <v>424</v>
      </c>
      <c r="H93" s="109">
        <v>424</v>
      </c>
      <c r="I93" s="26">
        <f t="shared" si="3"/>
        <v>0</v>
      </c>
    </row>
    <row r="94" spans="1:9" s="28" customFormat="1" ht="12.75">
      <c r="A94" s="27">
        <f aca="true" t="shared" si="4" ref="A94:A101">SUM(A93+1)</f>
        <v>83</v>
      </c>
      <c r="B94" s="104" t="s">
        <v>556</v>
      </c>
      <c r="C94" s="101" t="s">
        <v>527</v>
      </c>
      <c r="D94" s="101" t="s">
        <v>237</v>
      </c>
      <c r="E94" s="101" t="s">
        <v>483</v>
      </c>
      <c r="F94" s="101" t="s">
        <v>482</v>
      </c>
      <c r="G94" s="105">
        <v>424</v>
      </c>
      <c r="H94" s="105">
        <v>424</v>
      </c>
      <c r="I94" s="26">
        <f t="shared" si="3"/>
        <v>0</v>
      </c>
    </row>
    <row r="95" spans="1:9" s="28" customFormat="1" ht="12.75">
      <c r="A95" s="27">
        <f t="shared" si="4"/>
        <v>84</v>
      </c>
      <c r="B95" s="104" t="s">
        <v>557</v>
      </c>
      <c r="C95" s="101" t="s">
        <v>527</v>
      </c>
      <c r="D95" s="101" t="s">
        <v>237</v>
      </c>
      <c r="E95" s="101" t="s">
        <v>713</v>
      </c>
      <c r="F95" s="101" t="s">
        <v>482</v>
      </c>
      <c r="G95" s="105">
        <v>424</v>
      </c>
      <c r="H95" s="105">
        <v>424</v>
      </c>
      <c r="I95" s="26">
        <f t="shared" si="3"/>
        <v>0</v>
      </c>
    </row>
    <row r="96" spans="1:9" s="28" customFormat="1" ht="12.75">
      <c r="A96" s="27">
        <f t="shared" si="4"/>
        <v>85</v>
      </c>
      <c r="B96" s="104" t="s">
        <v>558</v>
      </c>
      <c r="C96" s="101" t="s">
        <v>527</v>
      </c>
      <c r="D96" s="101" t="s">
        <v>237</v>
      </c>
      <c r="E96" s="101" t="s">
        <v>260</v>
      </c>
      <c r="F96" s="101" t="s">
        <v>482</v>
      </c>
      <c r="G96" s="105">
        <v>424</v>
      </c>
      <c r="H96" s="105">
        <v>424</v>
      </c>
      <c r="I96" s="26">
        <f t="shared" si="3"/>
        <v>0</v>
      </c>
    </row>
    <row r="97" spans="1:9" s="28" customFormat="1" ht="12.75">
      <c r="A97" s="27">
        <f t="shared" si="4"/>
        <v>86</v>
      </c>
      <c r="B97" s="104" t="s">
        <v>301</v>
      </c>
      <c r="C97" s="101" t="s">
        <v>527</v>
      </c>
      <c r="D97" s="101" t="s">
        <v>237</v>
      </c>
      <c r="E97" s="101" t="s">
        <v>260</v>
      </c>
      <c r="F97" s="101" t="s">
        <v>253</v>
      </c>
      <c r="G97" s="105">
        <v>424</v>
      </c>
      <c r="H97" s="105">
        <v>424</v>
      </c>
      <c r="I97" s="26">
        <f t="shared" si="3"/>
        <v>0</v>
      </c>
    </row>
    <row r="98" spans="1:9" s="28" customFormat="1" ht="38.25">
      <c r="A98" s="103">
        <f t="shared" si="4"/>
        <v>87</v>
      </c>
      <c r="B98" s="107" t="s">
        <v>528</v>
      </c>
      <c r="C98" s="108" t="s">
        <v>529</v>
      </c>
      <c r="D98" s="108" t="s">
        <v>482</v>
      </c>
      <c r="E98" s="108" t="s">
        <v>483</v>
      </c>
      <c r="F98" s="108" t="s">
        <v>482</v>
      </c>
      <c r="G98" s="109">
        <v>244.9</v>
      </c>
      <c r="H98" s="109">
        <v>244.9</v>
      </c>
      <c r="I98" s="26">
        <f t="shared" si="3"/>
        <v>0</v>
      </c>
    </row>
    <row r="99" spans="1:9" s="28" customFormat="1" ht="12.75">
      <c r="A99" s="27">
        <f t="shared" si="4"/>
        <v>88</v>
      </c>
      <c r="B99" s="104" t="s">
        <v>556</v>
      </c>
      <c r="C99" s="101" t="s">
        <v>529</v>
      </c>
      <c r="D99" s="101" t="s">
        <v>237</v>
      </c>
      <c r="E99" s="101" t="s">
        <v>483</v>
      </c>
      <c r="F99" s="101" t="s">
        <v>482</v>
      </c>
      <c r="G99" s="105">
        <v>244.9</v>
      </c>
      <c r="H99" s="105">
        <v>244.9</v>
      </c>
      <c r="I99" s="26">
        <f t="shared" si="3"/>
        <v>0</v>
      </c>
    </row>
    <row r="100" spans="1:9" s="28" customFormat="1" ht="12.75">
      <c r="A100" s="27">
        <f t="shared" si="4"/>
        <v>89</v>
      </c>
      <c r="B100" s="104" t="s">
        <v>557</v>
      </c>
      <c r="C100" s="101" t="s">
        <v>529</v>
      </c>
      <c r="D100" s="101" t="s">
        <v>237</v>
      </c>
      <c r="E100" s="101" t="s">
        <v>713</v>
      </c>
      <c r="F100" s="101" t="s">
        <v>482</v>
      </c>
      <c r="G100" s="105">
        <v>244.9</v>
      </c>
      <c r="H100" s="105">
        <v>244.9</v>
      </c>
      <c r="I100" s="26">
        <f t="shared" si="3"/>
        <v>0</v>
      </c>
    </row>
    <row r="101" spans="1:9" s="28" customFormat="1" ht="12.75">
      <c r="A101" s="27">
        <f t="shared" si="4"/>
        <v>90</v>
      </c>
      <c r="B101" s="104" t="s">
        <v>558</v>
      </c>
      <c r="C101" s="101" t="s">
        <v>529</v>
      </c>
      <c r="D101" s="101" t="s">
        <v>237</v>
      </c>
      <c r="E101" s="101" t="s">
        <v>260</v>
      </c>
      <c r="F101" s="101" t="s">
        <v>482</v>
      </c>
      <c r="G101" s="105">
        <v>244.9</v>
      </c>
      <c r="H101" s="105">
        <v>244.9</v>
      </c>
      <c r="I101" s="26">
        <f t="shared" si="3"/>
        <v>0</v>
      </c>
    </row>
    <row r="102" spans="1:9" s="28" customFormat="1" ht="12.75">
      <c r="A102" s="27">
        <v>96</v>
      </c>
      <c r="B102" s="104" t="s">
        <v>301</v>
      </c>
      <c r="C102" s="101" t="s">
        <v>529</v>
      </c>
      <c r="D102" s="101" t="s">
        <v>237</v>
      </c>
      <c r="E102" s="101" t="s">
        <v>260</v>
      </c>
      <c r="F102" s="101" t="s">
        <v>253</v>
      </c>
      <c r="G102" s="105">
        <v>244.9</v>
      </c>
      <c r="H102" s="105">
        <v>244.9</v>
      </c>
      <c r="I102" s="26">
        <f t="shared" si="3"/>
        <v>0</v>
      </c>
    </row>
    <row r="103" spans="1:9" ht="51">
      <c r="A103" s="103">
        <v>97</v>
      </c>
      <c r="B103" s="107" t="s">
        <v>530</v>
      </c>
      <c r="C103" s="108" t="s">
        <v>531</v>
      </c>
      <c r="D103" s="108" t="s">
        <v>482</v>
      </c>
      <c r="E103" s="108" t="s">
        <v>483</v>
      </c>
      <c r="F103" s="108" t="s">
        <v>482</v>
      </c>
      <c r="G103" s="109">
        <v>450</v>
      </c>
      <c r="H103" s="109">
        <v>450</v>
      </c>
      <c r="I103" s="26">
        <f t="shared" si="3"/>
        <v>0</v>
      </c>
    </row>
    <row r="104" spans="1:9" ht="12.75">
      <c r="A104" s="27">
        <f>SUM(A103+1)</f>
        <v>98</v>
      </c>
      <c r="B104" s="104" t="s">
        <v>538</v>
      </c>
      <c r="C104" s="101" t="s">
        <v>531</v>
      </c>
      <c r="D104" s="101" t="s">
        <v>766</v>
      </c>
      <c r="E104" s="101" t="s">
        <v>483</v>
      </c>
      <c r="F104" s="101" t="s">
        <v>482</v>
      </c>
      <c r="G104" s="105">
        <v>450</v>
      </c>
      <c r="H104" s="105">
        <v>450</v>
      </c>
      <c r="I104" s="26">
        <f t="shared" si="3"/>
        <v>0</v>
      </c>
    </row>
    <row r="105" spans="1:9" ht="12.75">
      <c r="A105" s="27">
        <f>SUM(A104+1)</f>
        <v>99</v>
      </c>
      <c r="B105" s="104" t="s">
        <v>554</v>
      </c>
      <c r="C105" s="101" t="s">
        <v>531</v>
      </c>
      <c r="D105" s="101" t="s">
        <v>766</v>
      </c>
      <c r="E105" s="101" t="s">
        <v>688</v>
      </c>
      <c r="F105" s="101" t="s">
        <v>482</v>
      </c>
      <c r="G105" s="105">
        <v>160</v>
      </c>
      <c r="H105" s="105">
        <v>160</v>
      </c>
      <c r="I105" s="26">
        <f t="shared" si="3"/>
        <v>0</v>
      </c>
    </row>
    <row r="106" spans="1:9" ht="12.75">
      <c r="A106" s="27">
        <f>SUM(A105+1)</f>
        <v>100</v>
      </c>
      <c r="B106" s="104" t="s">
        <v>559</v>
      </c>
      <c r="C106" s="101" t="s">
        <v>531</v>
      </c>
      <c r="D106" s="101" t="s">
        <v>766</v>
      </c>
      <c r="E106" s="101" t="s">
        <v>689</v>
      </c>
      <c r="F106" s="101" t="s">
        <v>482</v>
      </c>
      <c r="G106" s="105">
        <v>160</v>
      </c>
      <c r="H106" s="105">
        <v>160</v>
      </c>
      <c r="I106" s="26">
        <f t="shared" si="3"/>
        <v>0</v>
      </c>
    </row>
    <row r="107" spans="1:9" ht="12.75">
      <c r="A107" s="27">
        <v>101</v>
      </c>
      <c r="B107" s="104" t="s">
        <v>301</v>
      </c>
      <c r="C107" s="101" t="s">
        <v>531</v>
      </c>
      <c r="D107" s="101" t="s">
        <v>766</v>
      </c>
      <c r="E107" s="101" t="s">
        <v>689</v>
      </c>
      <c r="F107" s="101" t="s">
        <v>253</v>
      </c>
      <c r="G107" s="105">
        <v>160</v>
      </c>
      <c r="H107" s="105">
        <v>160</v>
      </c>
      <c r="I107" s="26">
        <f t="shared" si="3"/>
        <v>0</v>
      </c>
    </row>
    <row r="108" spans="1:9" ht="22.5" customHeight="1">
      <c r="A108" s="27">
        <v>102</v>
      </c>
      <c r="B108" s="104" t="s">
        <v>544</v>
      </c>
      <c r="C108" s="101" t="s">
        <v>531</v>
      </c>
      <c r="D108" s="101" t="s">
        <v>766</v>
      </c>
      <c r="E108" s="101" t="s">
        <v>721</v>
      </c>
      <c r="F108" s="101" t="s">
        <v>482</v>
      </c>
      <c r="G108" s="105">
        <v>290</v>
      </c>
      <c r="H108" s="105">
        <v>290</v>
      </c>
      <c r="I108" s="26">
        <f t="shared" si="3"/>
        <v>0</v>
      </c>
    </row>
    <row r="109" spans="1:9" ht="12.75">
      <c r="A109" s="27">
        <v>103</v>
      </c>
      <c r="B109" s="104" t="s">
        <v>762</v>
      </c>
      <c r="C109" s="101" t="s">
        <v>531</v>
      </c>
      <c r="D109" s="101" t="s">
        <v>766</v>
      </c>
      <c r="E109" s="101" t="s">
        <v>725</v>
      </c>
      <c r="F109" s="101" t="s">
        <v>482</v>
      </c>
      <c r="G109" s="105">
        <v>290</v>
      </c>
      <c r="H109" s="105">
        <v>290</v>
      </c>
      <c r="I109" s="26">
        <f t="shared" si="3"/>
        <v>0</v>
      </c>
    </row>
    <row r="110" spans="1:9" ht="12.75">
      <c r="A110" s="27">
        <f>SUM(A109+1)</f>
        <v>104</v>
      </c>
      <c r="B110" s="104" t="s">
        <v>301</v>
      </c>
      <c r="C110" s="101" t="s">
        <v>531</v>
      </c>
      <c r="D110" s="101" t="s">
        <v>766</v>
      </c>
      <c r="E110" s="101" t="s">
        <v>725</v>
      </c>
      <c r="F110" s="101" t="s">
        <v>253</v>
      </c>
      <c r="G110" s="105">
        <v>290</v>
      </c>
      <c r="H110" s="105">
        <v>290</v>
      </c>
      <c r="I110" s="26">
        <f t="shared" si="3"/>
        <v>0</v>
      </c>
    </row>
    <row r="111" spans="1:9" ht="25.5">
      <c r="A111" s="103">
        <f>SUM(A110+1)</f>
        <v>105</v>
      </c>
      <c r="B111" s="107" t="s">
        <v>532</v>
      </c>
      <c r="C111" s="108" t="s">
        <v>533</v>
      </c>
      <c r="D111" s="108" t="s">
        <v>482</v>
      </c>
      <c r="E111" s="108" t="s">
        <v>483</v>
      </c>
      <c r="F111" s="108" t="s">
        <v>482</v>
      </c>
      <c r="G111" s="109">
        <v>910</v>
      </c>
      <c r="H111" s="109">
        <v>910</v>
      </c>
      <c r="I111" s="26">
        <f t="shared" si="3"/>
        <v>0</v>
      </c>
    </row>
    <row r="112" spans="1:9" ht="12.75">
      <c r="A112" s="49">
        <v>106</v>
      </c>
      <c r="B112" s="104" t="s">
        <v>538</v>
      </c>
      <c r="C112" s="101" t="s">
        <v>533</v>
      </c>
      <c r="D112" s="101" t="s">
        <v>766</v>
      </c>
      <c r="E112" s="101" t="s">
        <v>483</v>
      </c>
      <c r="F112" s="101" t="s">
        <v>482</v>
      </c>
      <c r="G112" s="105">
        <v>910</v>
      </c>
      <c r="H112" s="105">
        <v>910</v>
      </c>
      <c r="I112" s="26">
        <f t="shared" si="3"/>
        <v>0</v>
      </c>
    </row>
    <row r="113" spans="1:9" ht="12.75">
      <c r="A113" s="27">
        <v>107</v>
      </c>
      <c r="B113" s="104" t="s">
        <v>554</v>
      </c>
      <c r="C113" s="101" t="s">
        <v>533</v>
      </c>
      <c r="D113" s="101" t="s">
        <v>766</v>
      </c>
      <c r="E113" s="101" t="s">
        <v>688</v>
      </c>
      <c r="F113" s="101" t="s">
        <v>482</v>
      </c>
      <c r="G113" s="105">
        <v>910</v>
      </c>
      <c r="H113" s="105">
        <v>910</v>
      </c>
      <c r="I113" s="26">
        <f t="shared" si="3"/>
        <v>0</v>
      </c>
    </row>
    <row r="114" spans="1:9" ht="12.75">
      <c r="A114" s="27">
        <v>108</v>
      </c>
      <c r="B114" s="104" t="s">
        <v>555</v>
      </c>
      <c r="C114" s="101" t="s">
        <v>533</v>
      </c>
      <c r="D114" s="101" t="s">
        <v>766</v>
      </c>
      <c r="E114" s="101" t="s">
        <v>691</v>
      </c>
      <c r="F114" s="101" t="s">
        <v>482</v>
      </c>
      <c r="G114" s="105">
        <v>910</v>
      </c>
      <c r="H114" s="105">
        <v>910</v>
      </c>
      <c r="I114" s="26">
        <f t="shared" si="3"/>
        <v>0</v>
      </c>
    </row>
    <row r="115" spans="1:9" ht="12.75">
      <c r="A115" s="27">
        <v>109</v>
      </c>
      <c r="B115" s="104" t="s">
        <v>301</v>
      </c>
      <c r="C115" s="101" t="s">
        <v>533</v>
      </c>
      <c r="D115" s="101" t="s">
        <v>766</v>
      </c>
      <c r="E115" s="101" t="s">
        <v>691</v>
      </c>
      <c r="F115" s="101" t="s">
        <v>253</v>
      </c>
      <c r="G115" s="105">
        <v>910</v>
      </c>
      <c r="H115" s="105">
        <v>910</v>
      </c>
      <c r="I115" s="26">
        <f t="shared" si="3"/>
        <v>0</v>
      </c>
    </row>
    <row r="116" spans="1:9" ht="38.25">
      <c r="A116" s="103">
        <v>110</v>
      </c>
      <c r="B116" s="107" t="s">
        <v>534</v>
      </c>
      <c r="C116" s="108" t="s">
        <v>535</v>
      </c>
      <c r="D116" s="108" t="s">
        <v>482</v>
      </c>
      <c r="E116" s="108" t="s">
        <v>483</v>
      </c>
      <c r="F116" s="108" t="s">
        <v>482</v>
      </c>
      <c r="G116" s="109">
        <v>3223</v>
      </c>
      <c r="H116" s="109">
        <v>3223</v>
      </c>
      <c r="I116" s="26">
        <f t="shared" si="3"/>
        <v>0</v>
      </c>
    </row>
    <row r="117" spans="1:9" ht="25.5">
      <c r="A117" s="27">
        <v>111</v>
      </c>
      <c r="B117" s="104" t="s">
        <v>560</v>
      </c>
      <c r="C117" s="101" t="s">
        <v>535</v>
      </c>
      <c r="D117" s="101" t="s">
        <v>233</v>
      </c>
      <c r="E117" s="101" t="s">
        <v>483</v>
      </c>
      <c r="F117" s="101" t="s">
        <v>482</v>
      </c>
      <c r="G117" s="105">
        <v>3223</v>
      </c>
      <c r="H117" s="105">
        <v>3223</v>
      </c>
      <c r="I117" s="26">
        <f t="shared" si="3"/>
        <v>0</v>
      </c>
    </row>
    <row r="118" spans="1:9" ht="12.75">
      <c r="A118" s="27">
        <v>112</v>
      </c>
      <c r="B118" s="104" t="s">
        <v>548</v>
      </c>
      <c r="C118" s="101" t="s">
        <v>535</v>
      </c>
      <c r="D118" s="101" t="s">
        <v>233</v>
      </c>
      <c r="E118" s="101" t="s">
        <v>696</v>
      </c>
      <c r="F118" s="101" t="s">
        <v>482</v>
      </c>
      <c r="G118" s="105">
        <v>3223</v>
      </c>
      <c r="H118" s="105">
        <v>3223</v>
      </c>
      <c r="I118" s="26">
        <f t="shared" si="3"/>
        <v>0</v>
      </c>
    </row>
    <row r="119" spans="1:9" ht="12.75">
      <c r="A119" s="27">
        <v>113</v>
      </c>
      <c r="B119" s="104" t="s">
        <v>561</v>
      </c>
      <c r="C119" s="101" t="s">
        <v>535</v>
      </c>
      <c r="D119" s="101" t="s">
        <v>233</v>
      </c>
      <c r="E119" s="101" t="s">
        <v>697</v>
      </c>
      <c r="F119" s="101" t="s">
        <v>482</v>
      </c>
      <c r="G119" s="105">
        <v>3223</v>
      </c>
      <c r="H119" s="105">
        <v>3223</v>
      </c>
      <c r="I119" s="26">
        <f t="shared" si="3"/>
        <v>0</v>
      </c>
    </row>
    <row r="120" spans="1:9" ht="12.75">
      <c r="A120" s="27">
        <v>114</v>
      </c>
      <c r="B120" s="104" t="s">
        <v>301</v>
      </c>
      <c r="C120" s="101" t="s">
        <v>535</v>
      </c>
      <c r="D120" s="101" t="s">
        <v>233</v>
      </c>
      <c r="E120" s="101" t="s">
        <v>697</v>
      </c>
      <c r="F120" s="101" t="s">
        <v>253</v>
      </c>
      <c r="G120" s="105">
        <v>3223</v>
      </c>
      <c r="H120" s="105">
        <v>3223</v>
      </c>
      <c r="I120" s="26">
        <f t="shared" si="3"/>
        <v>0</v>
      </c>
    </row>
    <row r="121" spans="1:9" ht="38.25">
      <c r="A121" s="103">
        <v>115</v>
      </c>
      <c r="B121" s="107" t="s">
        <v>400</v>
      </c>
      <c r="C121" s="108" t="s">
        <v>904</v>
      </c>
      <c r="D121" s="108" t="s">
        <v>482</v>
      </c>
      <c r="E121" s="108" t="s">
        <v>483</v>
      </c>
      <c r="F121" s="108" t="s">
        <v>482</v>
      </c>
      <c r="G121" s="109">
        <v>78</v>
      </c>
      <c r="H121" s="106"/>
      <c r="I121" s="26">
        <f t="shared" si="3"/>
        <v>-78</v>
      </c>
    </row>
    <row r="122" spans="1:9" ht="12.75">
      <c r="A122" s="27">
        <v>116</v>
      </c>
      <c r="B122" s="104" t="s">
        <v>538</v>
      </c>
      <c r="C122" s="101" t="s">
        <v>904</v>
      </c>
      <c r="D122" s="101" t="s">
        <v>766</v>
      </c>
      <c r="E122" s="101" t="s">
        <v>483</v>
      </c>
      <c r="F122" s="101" t="s">
        <v>482</v>
      </c>
      <c r="G122" s="105">
        <v>78</v>
      </c>
      <c r="H122" s="106"/>
      <c r="I122" s="26">
        <f t="shared" si="3"/>
        <v>-78</v>
      </c>
    </row>
    <row r="123" spans="1:9" ht="12.75">
      <c r="A123" s="27">
        <v>117</v>
      </c>
      <c r="B123" s="104" t="s">
        <v>401</v>
      </c>
      <c r="C123" s="101" t="s">
        <v>904</v>
      </c>
      <c r="D123" s="101" t="s">
        <v>766</v>
      </c>
      <c r="E123" s="101" t="s">
        <v>153</v>
      </c>
      <c r="F123" s="101" t="s">
        <v>482</v>
      </c>
      <c r="G123" s="105">
        <v>78</v>
      </c>
      <c r="H123" s="106"/>
      <c r="I123" s="26">
        <f t="shared" si="3"/>
        <v>-78</v>
      </c>
    </row>
    <row r="124" spans="1:9" ht="12.75">
      <c r="A124" s="27">
        <v>118</v>
      </c>
      <c r="B124" s="104" t="s">
        <v>103</v>
      </c>
      <c r="C124" s="101" t="s">
        <v>904</v>
      </c>
      <c r="D124" s="101" t="s">
        <v>766</v>
      </c>
      <c r="E124" s="101" t="s">
        <v>313</v>
      </c>
      <c r="F124" s="101" t="s">
        <v>482</v>
      </c>
      <c r="G124" s="105">
        <v>78</v>
      </c>
      <c r="H124" s="106"/>
      <c r="I124" s="26">
        <f t="shared" si="3"/>
        <v>-78</v>
      </c>
    </row>
    <row r="125" spans="1:9" ht="12.75">
      <c r="A125" s="27">
        <v>119</v>
      </c>
      <c r="B125" s="104" t="s">
        <v>301</v>
      </c>
      <c r="C125" s="101" t="s">
        <v>904</v>
      </c>
      <c r="D125" s="101" t="s">
        <v>766</v>
      </c>
      <c r="E125" s="101" t="s">
        <v>313</v>
      </c>
      <c r="F125" s="101" t="s">
        <v>253</v>
      </c>
      <c r="G125" s="105">
        <v>78</v>
      </c>
      <c r="H125" s="106"/>
      <c r="I125" s="26">
        <f t="shared" si="3"/>
        <v>-78</v>
      </c>
    </row>
    <row r="126" spans="1:9" ht="12.75">
      <c r="A126" s="29"/>
      <c r="B126" s="180" t="s">
        <v>730</v>
      </c>
      <c r="C126" s="180"/>
      <c r="D126" s="180"/>
      <c r="E126" s="180"/>
      <c r="F126" s="180"/>
      <c r="G126" s="106">
        <f>SUM(G12)</f>
        <v>14081.9</v>
      </c>
      <c r="H126" s="106">
        <f>SUM(H13+H18+H23+H28+H33+H38+H43+H48+H53+H58+H63+H68+H73+H78+H83+H88+H93+H98+H103+H111+H116)</f>
        <v>14209.9</v>
      </c>
      <c r="I126" s="26">
        <f t="shared" si="3"/>
        <v>128</v>
      </c>
    </row>
    <row r="129" ht="12.75">
      <c r="H129" s="10"/>
    </row>
  </sheetData>
  <sheetProtection/>
  <mergeCells count="2">
    <mergeCell ref="A8:G8"/>
    <mergeCell ref="B126:F12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G23"/>
  <sheetViews>
    <sheetView workbookViewId="0" topLeftCell="A1">
      <selection activeCell="G2" sqref="G2"/>
    </sheetView>
  </sheetViews>
  <sheetFormatPr defaultColWidth="9.00390625" defaultRowHeight="12.75"/>
  <cols>
    <col min="1" max="1" width="4.75390625" style="22" customWidth="1"/>
    <col min="2" max="2" width="26.75390625" style="22" customWidth="1"/>
    <col min="3" max="3" width="18.75390625" style="22" customWidth="1"/>
    <col min="4" max="7" width="10.75390625" style="22" customWidth="1"/>
  </cols>
  <sheetData>
    <row r="1" spans="5:7" ht="12.75">
      <c r="E1" s="45"/>
      <c r="F1" s="55"/>
      <c r="G1" s="9" t="s">
        <v>245</v>
      </c>
    </row>
    <row r="2" spans="5:7" ht="12.75">
      <c r="E2" s="45"/>
      <c r="F2" s="55"/>
      <c r="G2" s="9" t="s">
        <v>479</v>
      </c>
    </row>
    <row r="3" spans="5:7" ht="12.75">
      <c r="E3" s="45"/>
      <c r="F3" s="55"/>
      <c r="G3" s="9" t="s">
        <v>480</v>
      </c>
    </row>
    <row r="4" spans="5:7" ht="12.75">
      <c r="E4" s="45"/>
      <c r="F4" s="55"/>
      <c r="G4" s="9" t="s">
        <v>481</v>
      </c>
    </row>
    <row r="5" spans="5:7" ht="12.75">
      <c r="E5" s="45"/>
      <c r="F5" s="55"/>
      <c r="G5" s="9" t="s">
        <v>480</v>
      </c>
    </row>
    <row r="6" spans="5:7" ht="12.75">
      <c r="E6" s="45"/>
      <c r="F6" s="55"/>
      <c r="G6" s="9" t="s">
        <v>888</v>
      </c>
    </row>
    <row r="8" spans="1:7" ht="12.75">
      <c r="A8" s="181" t="s">
        <v>609</v>
      </c>
      <c r="B8" s="182"/>
      <c r="C8" s="182"/>
      <c r="D8" s="182"/>
      <c r="E8" s="182"/>
      <c r="F8" s="182"/>
      <c r="G8" s="182"/>
    </row>
    <row r="9" spans="1:7" ht="12.75">
      <c r="A9" s="178" t="s">
        <v>249</v>
      </c>
      <c r="B9" s="178"/>
      <c r="C9" s="178"/>
      <c r="D9" s="178"/>
      <c r="E9" s="178"/>
      <c r="F9" s="178"/>
      <c r="G9" s="178"/>
    </row>
    <row r="11" spans="1:7" ht="12.75">
      <c r="A11" s="183" t="s">
        <v>276</v>
      </c>
      <c r="B11" s="183"/>
      <c r="C11" s="183"/>
      <c r="D11" s="183"/>
      <c r="E11" s="183"/>
      <c r="F11" s="183"/>
      <c r="G11" s="183"/>
    </row>
    <row r="12" spans="1:7" s="54" customFormat="1" ht="56.25">
      <c r="A12" s="4" t="s">
        <v>610</v>
      </c>
      <c r="B12" s="4" t="s">
        <v>611</v>
      </c>
      <c r="C12" s="4" t="s">
        <v>612</v>
      </c>
      <c r="D12" s="4" t="s">
        <v>613</v>
      </c>
      <c r="E12" s="4" t="s">
        <v>614</v>
      </c>
      <c r="F12" s="4" t="s">
        <v>615</v>
      </c>
      <c r="G12" s="4" t="s">
        <v>993</v>
      </c>
    </row>
    <row r="13" spans="1:7" s="54" customFormat="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36.5" customHeight="1">
      <c r="A14" s="42">
        <v>1</v>
      </c>
      <c r="B14" s="7" t="s">
        <v>626</v>
      </c>
      <c r="C14" s="7" t="s">
        <v>627</v>
      </c>
      <c r="D14" s="56">
        <v>2000</v>
      </c>
      <c r="E14" s="5" t="s">
        <v>616</v>
      </c>
      <c r="F14" s="5" t="s">
        <v>617</v>
      </c>
      <c r="G14" s="5" t="s">
        <v>618</v>
      </c>
    </row>
    <row r="15" spans="1:7" ht="12.75">
      <c r="A15" s="5">
        <v>2</v>
      </c>
      <c r="B15" s="57" t="s">
        <v>619</v>
      </c>
      <c r="C15" s="4" t="s">
        <v>620</v>
      </c>
      <c r="D15" s="58">
        <f>SUM(D14:D14)</f>
        <v>2000</v>
      </c>
      <c r="E15" s="4" t="s">
        <v>620</v>
      </c>
      <c r="F15" s="4" t="s">
        <v>620</v>
      </c>
      <c r="G15" s="4" t="s">
        <v>620</v>
      </c>
    </row>
    <row r="16" spans="1:7" ht="12.75">
      <c r="A16" s="59"/>
      <c r="B16" s="60"/>
      <c r="C16" s="60"/>
      <c r="D16" s="61"/>
      <c r="E16" s="62"/>
      <c r="F16" s="62"/>
      <c r="G16" s="62"/>
    </row>
    <row r="17" spans="1:7" ht="21" customHeight="1">
      <c r="A17" s="183" t="s">
        <v>277</v>
      </c>
      <c r="B17" s="183"/>
      <c r="C17" s="183"/>
      <c r="D17" s="183"/>
      <c r="E17" s="183"/>
      <c r="F17" s="183"/>
      <c r="G17" s="183"/>
    </row>
    <row r="18" spans="1:7" ht="12.75">
      <c r="A18" s="184" t="s">
        <v>621</v>
      </c>
      <c r="B18" s="184" t="s">
        <v>628</v>
      </c>
      <c r="C18" s="184"/>
      <c r="D18" s="184"/>
      <c r="E18" s="185" t="s">
        <v>622</v>
      </c>
      <c r="F18" s="186"/>
      <c r="G18" s="187"/>
    </row>
    <row r="19" spans="1:7" ht="12.75">
      <c r="A19" s="184"/>
      <c r="B19" s="184"/>
      <c r="C19" s="184"/>
      <c r="D19" s="184"/>
      <c r="E19" s="188"/>
      <c r="F19" s="189"/>
      <c r="G19" s="190"/>
    </row>
    <row r="20" spans="1:7" ht="12.75">
      <c r="A20" s="184"/>
      <c r="B20" s="184"/>
      <c r="C20" s="184"/>
      <c r="D20" s="184"/>
      <c r="E20" s="191"/>
      <c r="F20" s="192"/>
      <c r="G20" s="193"/>
    </row>
    <row r="21" spans="1:7" ht="12.75">
      <c r="A21" s="5">
        <v>1</v>
      </c>
      <c r="B21" s="184">
        <v>2</v>
      </c>
      <c r="C21" s="184"/>
      <c r="D21" s="184"/>
      <c r="E21" s="194">
        <v>3</v>
      </c>
      <c r="F21" s="195"/>
      <c r="G21" s="196"/>
    </row>
    <row r="22" spans="1:7" ht="12.75">
      <c r="A22" s="5">
        <v>1</v>
      </c>
      <c r="B22" s="197" t="s">
        <v>624</v>
      </c>
      <c r="C22" s="198"/>
      <c r="D22" s="199"/>
      <c r="E22" s="200">
        <v>2000</v>
      </c>
      <c r="F22" s="201"/>
      <c r="G22" s="202"/>
    </row>
    <row r="23" spans="1:7" ht="12.75">
      <c r="A23" s="5">
        <v>2</v>
      </c>
      <c r="B23" s="197" t="s">
        <v>625</v>
      </c>
      <c r="C23" s="198"/>
      <c r="D23" s="199"/>
      <c r="E23" s="203" t="s">
        <v>623</v>
      </c>
      <c r="F23" s="204"/>
      <c r="G23" s="205"/>
    </row>
  </sheetData>
  <mergeCells count="13">
    <mergeCell ref="B22:D22"/>
    <mergeCell ref="E22:G22"/>
    <mergeCell ref="B23:D23"/>
    <mergeCell ref="E23:G23"/>
    <mergeCell ref="A18:A20"/>
    <mergeCell ref="B18:D20"/>
    <mergeCell ref="E18:G20"/>
    <mergeCell ref="B21:D21"/>
    <mergeCell ref="E21:G21"/>
    <mergeCell ref="A8:G8"/>
    <mergeCell ref="A9:G9"/>
    <mergeCell ref="A11:G11"/>
    <mergeCell ref="A17:G1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2010-12-21T08:56:14Z</cp:lastPrinted>
  <dcterms:created xsi:type="dcterms:W3CDTF">2009-04-03T07:50:46Z</dcterms:created>
  <dcterms:modified xsi:type="dcterms:W3CDTF">2011-09-27T03:56:20Z</dcterms:modified>
  <cp:category/>
  <cp:version/>
  <cp:contentType/>
  <cp:contentStatus/>
</cp:coreProperties>
</file>